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eneses\Documents\MT\PLANES\1-PES\"/>
    </mc:Choice>
  </mc:AlternateContent>
  <bookViews>
    <workbookView xWindow="0" yWindow="0" windowWidth="28800" windowHeight="12435"/>
  </bookViews>
  <sheets>
    <sheet name="PES 2015-2018" sheetId="1" r:id="rId1"/>
  </sheets>
  <externalReferences>
    <externalReference r:id="rId2"/>
  </externalReferences>
  <definedNames>
    <definedName name="_xlnm._FilterDatabase" localSheetId="0" hidden="1">'PES 2015-2018'!$A$6:$AB$49</definedName>
    <definedName name="ESTRATEGIA">[1]Totales!$D$27:$D$46</definedName>
    <definedName name="FOCO">[1]Totales!$B$27:$B$31</definedName>
    <definedName name="OBJSECT">[1]Totales!$C$27:$C$33</definedName>
    <definedName name="PND">[1]Totales!$A$27:$A$30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Z16" i="1"/>
</calcChain>
</file>

<file path=xl/sharedStrings.xml><?xml version="1.0" encoding="utf-8"?>
<sst xmlns="http://schemas.openxmlformats.org/spreadsheetml/2006/main" count="521" uniqueCount="281">
  <si>
    <t>PLAN ESTRATÉGICO SECTORIAL 2015-2018</t>
  </si>
  <si>
    <t xml:space="preserve">SECTOR TRANSPORTE </t>
  </si>
  <si>
    <t>Informe de avance con corte a  Septiembre 30 de 2018</t>
  </si>
  <si>
    <t>Estrategia PND</t>
  </si>
  <si>
    <t>Foco Estratégico</t>
  </si>
  <si>
    <t xml:space="preserve">Objetivo Sectorial </t>
  </si>
  <si>
    <t xml:space="preserve">Política de Desarrollo Administrativo </t>
  </si>
  <si>
    <t>Estrategia</t>
  </si>
  <si>
    <t>Entidad</t>
  </si>
  <si>
    <t>Indicador</t>
  </si>
  <si>
    <t>Meta del Cuatrienio
(2015- 2018)</t>
  </si>
  <si>
    <t>Línea Base</t>
  </si>
  <si>
    <t>Meta</t>
  </si>
  <si>
    <t>Presupuesto (en millones)</t>
  </si>
  <si>
    <t>Avance</t>
  </si>
  <si>
    <t>Avance Cuatrienio</t>
  </si>
  <si>
    <t>Descripción del avance 2017</t>
  </si>
  <si>
    <t>2018
Trimestre 1</t>
  </si>
  <si>
    <t>Descripción del avance
Primer Trimestre 2018</t>
  </si>
  <si>
    <t>2018
Trimestre 2</t>
  </si>
  <si>
    <t>Descripción del avance
Segundo Trimestre 2018</t>
  </si>
  <si>
    <t>2018
Trimestre 3</t>
  </si>
  <si>
    <t>Descripción del avance
Tercer Trimestre 2018</t>
  </si>
  <si>
    <t>Crecimiento Verde</t>
  </si>
  <si>
    <t>Infraestructura competitiva, interconectada, ambientalemente sostenible y territorial</t>
  </si>
  <si>
    <t>Desarrollar una infraestructura competitiva que  fortalezca su conectividad, con especial énfasis en las necesidades y realidades de los territorios y enmarcado en el crecimiento verde.</t>
  </si>
  <si>
    <t xml:space="preserve">Gestión Misional y de Gobierno </t>
  </si>
  <si>
    <t>Formulación, promoción e implementación de lineamientos de crecimiento verde para el sector con criterios de mitigación y  adaptación que permitan el desarrollo sectorial de manera eficiente resiliente y bajo en Carbono</t>
  </si>
  <si>
    <t>MINTRANSPORTE</t>
  </si>
  <si>
    <t>Medidas de mitigación al cambio climático puestas en funcionamiento</t>
  </si>
  <si>
    <t>1) NAMA TOD. Se trabajó en CIUDAT en la definición de la hoja de ruta a través de un taller con el Comité Asesor, y se llevó a cabo la visita de CCAP (The Center for Clean Air Policy) a Colombia en las ciudades de Cali y Manizales
2) Eficiencia energética se realizó la hoja de ruta que establece los pasos a seguir para la implementación de una normatividad en eficiencia energética y el etiquetado vehicular en Colombia
3) Nama TAnDem se implementó el Sistema Compartido de Bicicletas del Ministerio; se implementó el Sistema de Bicicletas Públicas en diferentes ciudades de Colombia y se estructuró un Concept Note de la medida de mitigación para las Naciones Unidas.
4) Dia  nacional sin carro en el marco de la la Semana Nacional de Movibilidad Sostenible con la participación de cerca de 30 municipios.</t>
  </si>
  <si>
    <t>1) NAMA TOD. Se ha venido trabajando y avanzando en la formulación de los estudios de prefactibilidad de los proyectos a desarrollar en Pasto, Cali y Manizales. Adicioalmente, se tuvo una visita técnica de comisión de CCAP (The Center for Clean Air Policy) con el fin de evaluar el estado de avance de dicho proceso y se organizó un Taller de Política Pública TOD, en conjunto con CCAP y KFW (Banco de Desarrollo Alemán) taller de políticas públicas. Adicionalmente, se está evaluando el proyecto TOD de Montería, con el fin de tomar decisiones respecto a la vinculación de dicha ciudad en la NAMA.
2) A partir de la Hoja de Ruta y en convenio con WRI se inicio la estructuración de la propuesta Normativa para Eficiencia Energética Vehicular y Etiquetado Vehicular, durante el primer trimestre se realizó la etapa de Diagnóstico. Se espera para el tercer semestre tener la propuesta de normativa lista
3) NAMA TAnDem: Se ha avanzando en la puesta en marcha de los diferentes Sistemas Pilotos de Bicicletas Compartidas, teniendo en cuenta la visita a las ciudades donde el Convenio finalizó y no pudo ser renovado por términos de Ley de Garantías, y en donde los Convenios son Vigentes. Adicionalmente, se llevó a cabo un Taller estratégico de la NAMA con todos los actores a nivel nacional involucrados y con todos los posibles cooperantes internacionales y nacionales, con el fin de estructurar una hoja de ruta, un plan de trabajo a 2022 y así fortalecer la continuidad a largo plazo con visión al 2030.</t>
  </si>
  <si>
    <t>1) NAMA TOD: Se realizó el diagnóstico (etapa 2 del estudio de prefactibilidad) de los proyectos específicos a desarrollar en las ciudades piloto: Pasto, Cali, Manizales y Montería. Esta última, fue vinculada como nueva ciudad TOD, teniendo en cuenta el análisis y evaluación del proyecto presentado en el primer trimestre.
2) NAMA TAnDem: Se presentaron los siguientes avances:
• Se revisó y consolidó en versión el Concept Note de dicha NAMA, con el fin de llevar a cabo el proceso de registro por parte del Ministerio de Ambiente y Naciones Unidas.
• De igual manera, se avanzó en la puesta en marcha de los diferentes Sistemas Pilotos de Bicicletas Compartidas, teniendo en cuenta la visita algunas ciudades donde el Convenio finalizó y no pudo ser renovado por términos de Ley de Garantías, y en donde los Convenios están vigentes. Adicionalmente, se llevó a cabo la prórroga del Convenio de Armenia por 3 meses.
• Se avanzó en el proyecto de Norma Técnica para la Revisión Técnico Mecánica y de Emisión de Gases Contaminantes para los vehículos automotores tipo ciclomotor, tricimoto y cuadriciclo, ante los Centros de Diagnóstico Automotor, por lo cual se hace parte del comité 196 de ICONTEC, cuyo objeto es emitir la Norma Técnica para realizar dicha Revisión. De igual manera, se participó en 6 plenarias del ICONTEC, donde se discutieron todos los aspectos técnicos a regular con los diferentes actores del sector.
• Se elaboró una propuesta borrador del acto administrativo para la adopción de la Guía de ciclo-infraestructura para ciudades colombianas, el cual fue remitido al Área Jurídica para su revisión.
• Se estructuró el Comité organizador de la Semana Nacional por la Movilidad (22 al 29 de septiembre), compuesto por MinAmbiente, MinSalud, MinEducación, Findeter, Coldeportes, MinVivienda, MinTIC, ANSV y MinTransporte, definiendo fechas y plan de trabajo.
• Se formalizó el Comité Organizador del Foro nacional de la bicicleta en Popayán (16 al 20 de agosto), consolidando un equipo de trabajo entre el Gobierno nacional y el gobierno local, como también organizaciones civiles y grupos ciudadanos locales. Se elaboró el plan de trabajo, diseño de imagen corporativa, estrategia de comunicaciones (redes, sitio web, etc.), convocatorias académicas, de intervenciones en vía, etc. [http://www.fnbcolombia.com/]
3) CIUDAT: En el marco de esta instancia de trabajo intergubernamental, se tuvieron los siguientes avances:
• Se llevó a cabo la convocatoria del C40 Cities Finance Facility, tendiente a apoyar a ciertas ciudades para preparar técnica y financieramente proyectos de cambio climático, bajo las medidas de la NAMA TAnDem.
• Se avanzó en la puesta en marcha del Programa de Transporte Sostenible para Ciudades Intermedias en Colombia (STIC, por sus siglas en inglés) para Montería, Pasto, Pereira y Valledupar, en conjunto con CAF como agencia implementadora del Fondo Verde del Clima.
• Se adelantó la elaboración de una guía de movilidad sostenible, en conjunto con la Alcaldía de Medellín, teniendo en cuenta las experiencias locales referentes al tema.
• Se puso en marcha el proyecto "Acelerando Estrategias de Desarrollo Urbano Bajo en Carbono - Urban LEDS II" con el fin de contribuir a la reducción de las emisiones de Gases de Efecto Invernadero (GEI) en municipios y regiones metropolitanas a través de la promoción de estrategias urbanas de bajo carbono. Dicho proyecto está financiado por ICLEI - Gobiernos locales por la Sustentabilidad.
• Se puso en marcha el Proyecto EcoLogistics relativo a transporte de carga bajo en carbono para ciudades sustentables, el cual es financiado ICLEI - Gobiernos locales por la Sustentabilidad con una duración de cuatro años para Bogotá, Manizales, Área Metropolitana del Valle de Aburrá y Valledupar.
4) Mover ciudad: Se tuvieron los siguientes avances:
• Se avanzó en la construcción conjunta de la posición del Gobierno Nacional frente a la implementación de los 160 puntos de la Nueva Agenda Urbana de las Naciones Unidas, vinculando los hitos, metas y objetivos relativos a transporte y movilidad sostenible.
• Se adelantó la elaboración del CONPES de movilidad urbana y regional, donde se consolidan estrategias y líneas de acción relativas al desarrollo sostenible por medio de la gestión integral de la movilidad.
5) A partir de la Hoja de Ruta y en convenio con WRI se inicio la estructuración de la propuesta Normativa para Eficiencia Energética Vehicular y Etiquetado Vehicular, durante el segundo trimestre se reviso el diagnostico y se inicio con la estructuración del plan de acción. Se espera para el tercer semestre tener la propuesta de normativa lista</t>
  </si>
  <si>
    <t>1) NAMA TOD: Se tuvieron los siguientes avances:
• Se creó la jefatura de gestión urbana integral en la Financiera del Desarrollo Territorial de Colombia (FINDETER), con el fin de fortalecer el equipo técnico y la estructura funcional y operativa del Centro para Intervenciones Urbanas de Desarrollo Avanzado al Transporte (CIUDAT), instancia intergubernamental para la gestión e implementación de la Colombia TOD NAMA.
• El equipo técnico base de CIUDAT para fortalecer esta NAMA se materializó con la contratación de 9 de los 11 expertos planeados para apoyar la implementación de ésta.
• Se avanzó en los estudios de prefactibilidad de los proyectos TOD de las ciudades de Cali, Pasto y Manizales, teniendo como resultado los informes de la Etapa 3 (Diseño preliminar) de dichos estudios.
• Se avanzó en el proceso del estudio para implementación de la estrategia del Sistema de Monitoreo y Evaluación (M&amp;E) de la Colombia TOD NAMA, así como la articulación con el sistema de monitoreo, reporte y evaluación (MRV) establecido a nivel nacional y la generación de insumos técnicos para los gobiernos locales de los proyectos seleccionados por CIUDAT.
• Se avanzó en el desarrollo de la nueva página web de FINDETER que incluye información de la NAMA TOD.
• Se generaron y aprobaron documentos locales con insumos DOTS para implementación (Manizales, Pereira, Rionegro, Neiva, Ibagué)
• Se finalizó un estudio de Captura de Valor en cuatro ciudades.
• Del componente técnico de la TOD NAMA, se ha ejecutado el 22,43% que equivale a $289 mil dólares. Se proyecta ejecutar el 45,9% a diciembre 2018, de un presupuesto total de US$1.2 millones.
• Del componente financiero, se ha ejecutado el 0,24% que equivale a $35 mil dólares en staff. Se proyecta ejecutar el 11,9% a diciembre 2018, de un presupuesto total de US$14.2 millones.
2) NAMA TAnDem: Se presentaron los siguientes avances:
• Se revisó nuevamente el Concept Note de dicha NAMA, con el fin de llevar a cabo el proceso de registro por parte del Ministerio de Ambiente y Naciones Unidas.
• Respecto a los Sistemas Pilotos de Bicicletas Compartidas, se prorrogaron 4 convenios (Marsella, Tunja, Leticia y Tebaida) hasta Agosto de 2019. Se ha avanzado en la justificación técnica y legal para realizar una enajenación de bienes a título gratuito y entregar las bicicletas a los municipios. Se ha solicitado nuevamente la documentación necesaria para realizar los convenios y liquidar los que ya terminaron por vencimiento de términos. A la fecha hay 45.170 inscritos y se han realizado 148.543  préstamos, lo que equivale a 54,4 toneladas de CO2 evitadas. Se llevaron a cabo 2 Webinar sobre los planes piloto de bicicletas compartidas y las cláusulas del convenio.  
• Sigue en marcha el programa “Al trabajo en bici” mediante el cual los trabajadores del Ministerio de Transporte y entidades adscritas registran sus llegadas en bicicleta, las cuales este trimestre suman 423 con 5.274 km recorridos. Se han realizado 2 Bici picnics. 
• Se reglamentó la Guía de ciclo-infraestructura para ciudades colombianas, mediante la Resolución 3258 de 2018.
• Se reglamentó la prestación del servicio público de transporte de pasajeros en triciclos o tricimóviles no motorizados y tricimóviles con pedaleo asistido, para su prestación de forma eficiente, segura, y oportuna, aprovechando el uso de tecnologías de la información y las comunicaciones, y se dictan otras disposiciones, mediante la Resolución 3256 de 2018.
• Se llevó a cabo la Semana Nacional por la Movilidad (22 al 29 de septiembre), involucrando más de 200 actividades académicas, culturales, recreo-deportivas, y de intervención urbana (temporal o permanente), entre otras. Adicionalmente, se llevó a cabo el Día del Transporte Sostenible (Jornada en pro de peatones, ciclistas, transporte público, y vehículos cero o bajas emisiones: híbridos o eléctricos) en más de 20 municipios.
• Se co-organizó, en conjunto con el gobierno local de Popayán y organizaciones civiles y grupos ciudadanos locales, el Foro nacional de la bicicleta en Popayán (16 al 20 de agosto).
• Se avanzó en la evaluación de desdoblamiento arancelario para la clasificación de vehículos tipo ciclomotor, tricimoto y cuadriciclo, en conjunto con la DIAN y MinTic.
3) CIUDAT: En el marco de esta instancia de trabajo intergubernamental, se tuvieron los siguientes avances:
• Se avanzó en la puesta en marcha del Programa de Transporte Sostenible para Ciudades Intermedias en Colombia (STIC, por sus siglas en inglés) para Montería, Pasto, Pereira y Valledupar, en conjunto con CAF como agencia implementadora del Fondo Verde del Clima, estructurando los términos de referencia para los diferentes estudios que se realizarán y para la contratación del coordinador nacional del programa.
• Se publicó la Guía de movilidad sostenible, en conjunto con la Alcaldía de Medellín, teniendo en cuenta las experiencias locales referentes al tema.
• Se avanzó en la puesta en marcha el proyecto "Acelerando Estrategias de Desarrollo Urbano Bajo en Carbono - Urban LEDS II" con el fin de contribuir a la reducción de las emisiones de Gases de Efecto Invernadero (GEI) en municipios y regiones metropolitanas a través de la promoción de estrategias urbanas de bajo carbono. Dicho proyecto está financiado por ICLEI - Gobiernos locales por la Sustentabilidad.
• Se avanzó en la puesta en marcha el Proyecto EcoLogistics relativo a transporte de carga bajo en carbono para ciudades sustentables, el cual es financiado ICLEI - Gobiernos locales por la Sustentabilidad con una duración de cuatro años para Bogotá, Manizales y el Área Metropolitana del Valle de Aburrá.
4) Mover ciudad: Se tuvieron los siguientes avances:
• Se elaboró una versión amplia de la posición del Gobierno Nacional frente a la implementación de los 160 puntos de la Nueva Agenda Urbana de las Naciones Unidas, vinculando los hitos, metas y objetivos relativos a transporte y movilidad sostenible.
• Se adelantó la elaboración del CONPES de movilidad urbana y regional, donde se consolidan estrategias y líneas de acción relativas al desarrollo sostenible por medio de la gestión integral de la movilidad.
5) Eficiencia energética vehicular: Ya se tiene el documento propuesta de normativa de eficiencia energética vehicular listo, este documento está siendo revisado por los técnicos de todas las entidades involucradas: MT, MME, MADS; después de esta revisión, se procederá a la revisión jurídica por cada una de las entidades.</t>
  </si>
  <si>
    <t>Medidas de adaptación al cambio climático puestas en funcionamiento</t>
  </si>
  <si>
    <t>NA</t>
  </si>
  <si>
    <t>* Estudios de vulnerabilidad y riesgo de dos corredores pilotos de la Red Vial Nacional: Popayán-Patico-Río Mazamorras y Cano-Mojarras
*3 Talleres de capacitación y sensibilización sobre Gestión del riesgo de desastres y Cambio Climático en la Infraestructura Vial, funcionarios INVIAS, administradores viales de Planta central, Nariño y Risaralda</t>
  </si>
  <si>
    <t>* Se continua con el desarrollo del Estudio de vulnerabilidad y riesgo de dos corredores pilotos de la Red Vial Nacional: Popayán-Patico-Río Mazamorras y Cano-Mojarras
* Se adelanta un nuevo Convenio entre el INVIAS y el SGC para la construcción de una Guia para el calculo de los riesgos de la red vial asociados a amenza por movimientos en Masa
* Se realizan Talleres en las Territoriales del INVIAS: Huila y Caldas</t>
  </si>
  <si>
    <t>* Acercamiento con la ACADEMIA y se realiza el 25 de abril el  primer Foro de GRD y CC en la Universidad de la Salle 
* Se realizan Talleres en la Territorial Boyacá y Nivel central del INVIAS
* Se continua con el desarrollo del Estudio de vulnerabilidad y riesgo de dos corredores pilotos de la Red Vial Nacional: Popayán-Patico-Río Mazamorras y Cano-Mojarras
* Se continua con el desarrollo de la Guia para el calculo de los riesgos de la red vial asociados a amenza por movimientos en masa</t>
  </si>
  <si>
    <t>*Acercamiento con la Academia: Se organiza el curso " INCLUSION DEL CAMBIO CLIMÁTICO EN LOS DISEÑOS HIDROLÓGICOS PARA OBRAS TERRESTRES”. INVIAS - Universidad Militar 
* Se avanza en la estructuración y consolidación del Plan Integral de Cambio Climático del Sector Transporte, en lo que respecta al capítulo de Adaptación para todos los modos de transporte y el de Reducción de la deforestación: i)  Caracterización de la infraestructura. ii)  Descripción de la situación actual e identificación de cuellos de botella iii) Situación deseada iv) Estrategias para la adaptación  y v)  Estrategias para la reducción de la deforestación 
* Se apoya a Asobanacaria y a FDN para la contratación de la consultoria para el Proyecto de innovación financiera aprobado para Transporte, por el fondo Verde del Clima, para Promover el desarrollo de parámetros técnicos para la construcción de infraestructura vial resiliente al cambio climático y que tiene como objetivo
* Se continua con el desarrollo del Estudio de vulnerabilidad y riesgo de dos corredores pilotos de la Red Vial Nacional: Popayán-Patico-Río Mazamorras y Cano-Mojarras
* Se continua con el desarrollo de la Guia para el calculo de los riesgos de la red vial asociados a amenza por movimientos en masa</t>
  </si>
  <si>
    <t>Infraestructura y competitividad estratégica</t>
  </si>
  <si>
    <t>INFRAESTRUCTURA COMPETITIVA, INTERCONECTADA, AMBIENTALEMENTE SOSTENIBLE Y TERRITORIAL</t>
  </si>
  <si>
    <t xml:space="preserve">Contrucción, mejoramiento y mantenimiento  de la infraestructura vial nacional primaria </t>
  </si>
  <si>
    <t>Porcentaje de red vial nacional primaria en buen estado</t>
  </si>
  <si>
    <t>Esta meta la alimentan INVIAS y ANI.  El INVIAS a través de los indicadores "Nuevos Kilómetros de vías con rehabilitación y mantenimiento" y "Kilómetros de vías con pavimento nuevosus proyectos de mantenimiento y rehabilitación". La inversión de la ANI corresponde al privado</t>
  </si>
  <si>
    <t>El 59,55% de la red vial nacional primaria se encuentra en buen estado.  En el 2017, se superó la meta del año. En el 2017, se construyeron 106,80 kms en la red concesionada y en la red no concesionada se hizo pavimento nuevo, rehabilitación y mantenimiento a 109,55 Km.</t>
  </si>
  <si>
    <t>El 60,03% de la red vial nacional (primaria) se encuentra en buen estado. A Marzo se han construido 32,08 kms en la red concesionada. En la red no concesionada, se pavimentó y se hizo rehabilitación de 15,59 Km.</t>
  </si>
  <si>
    <t>El 60,12% de la red vial nacional (primaria) se encuentra en buen estado.  A Abril se han construido 39,87 kms en la red concesionada. En la red no concesionada, se pavimentó y se hizo rehabilitación de 24,28 Km.</t>
  </si>
  <si>
    <t>Con corte a agosto el 60,6% de la red vial nacional se encuentra en buen estado. De la red a cargo del Invías el 52,11% se encuentra en buen estado y de la ANI el porcentaje es de 76,51%.</t>
  </si>
  <si>
    <t>Kilómetros de nuevas calzadas construidas</t>
  </si>
  <si>
    <t>Esta meta la alimentan INVIAS y ANI.  El INVIAS invirtió:en 2015 $181,94 ; 2016 $191,07; 2017 $199,07.
La inversión de la ANI corresponde al privado</t>
  </si>
  <si>
    <t>Para el año 2017, se construyeron 79,10 Km de dobles calzada y 27,7 Km de calzadas sencillas en la red concesionada y  7,61 Km de segundas calzadas de la red no concesionada. El atraso en la ejecución en las obras de la concesión Ruta del Sol 3 afectan el cumplimiento de la meta.</t>
  </si>
  <si>
    <t>Con corte a Marzo el avance por parte de la ANI es de 23,82 km de dobles calzada y 8,26 km de calzada sencilla. Por su parte INVIAS ha construido 3,22 km de segundas calzadas.</t>
  </si>
  <si>
    <t>Con corte a Mayo el avance por parte de la ANI es de 32,20 km de dobles calzada y 13 km de calzada sencilla.  Por su parte INVIAS ha construido 4,62 km de segundas calzadas.</t>
  </si>
  <si>
    <t>Con corte a agosto el Invías ha construido 9,42 Km de segundas calzadas. Por su parte la ANI construyó 13,32 Km.</t>
  </si>
  <si>
    <t>Aumentar la competitividad del transporte de carga y de pasajeros , consolidando una red de servicios y logística intermodal y/o multimodal eficiente y conectada en toda sus modos, bajo un enfoque de crecimiento verde</t>
  </si>
  <si>
    <t>Desarrollar estrategias logísticas que permitan mejorar la competitividad en el transporte de carga</t>
  </si>
  <si>
    <t>Sistemas de información de apoyo a la logísitica del transporte de carga desarrollados o actualizados</t>
  </si>
  <si>
    <t>Meta cumplida</t>
  </si>
  <si>
    <t>TRANSPORTE COMPETITIVO EN TODA SUS MODALIDADES</t>
  </si>
  <si>
    <t>Contrucción y mejoramiento de la infraestructura asociada al transporte público</t>
  </si>
  <si>
    <t>Porcentaje de viajes realizados asociados a movilidad activa cuantificada en 6 ciudades</t>
  </si>
  <si>
    <t>No aplica (Operación Sistemas + Encuestra de movilidad Entes territoriales)
Se calcula sobre el 60% de los viajes a pie, más el total de viajes en bici, más el número de viajes reportados por los SITM. Se pretende descontar del cálculo aquellos viajes que se realizan a pie cuando es la única opción, ya que esta condición no promueve la equidad ni la movilidad sostenible.</t>
  </si>
  <si>
    <t>El porcentaje de viajes que se realizan en movilidad activa y sostenible, (pie+bici+SITM/SETP). Se evidencia en diciembre el descenso de viajes de acuerdo al periodo vacacional (estacionalidad de la demanda de viajes) y salida universitaria en todas las ciudades del país.</t>
  </si>
  <si>
    <t>Se observa un leve descenso en el indicador de 0.16%. Lo anterior se explica por los tres días hábiles de Semana Santa en los que baja el promedio de pasajeros día hábil por SITM.</t>
  </si>
  <si>
    <t>El porcentaje de viajes que se realizan en movilidad activa y sostenible, (pie+bici+SITM/SETP).
Se observa un leve descenso respecto al trimestre anterior, debido a la Estacionalidad de de los viajes en los sistemas de transporte por la temporada vacacional de mitad de año.</t>
  </si>
  <si>
    <t>Corresponde al porcentaje de viajes que se realizan en movilidad activa y sostenible, (pie+bici+SITM) del total de la matriz de viajes por ciudad. Se recupera el punto porcuentual perdido en termporada de vacaciones (estacionalidad - Junio-Julio).</t>
  </si>
  <si>
    <t>Kilómetros de Infraestructura vial intervenida para sistemas de transporte urbano.</t>
  </si>
  <si>
    <t>Se solicitó a entes gestores certificar ejecución por vigencias en lo que corresponde a los componentes que incluyen infraestructura vial con corte a diciembre 31 de 2017. Convenios de co-financiación nacional y territorial, por proyecto.</t>
  </si>
  <si>
    <t>Sa avanza la meta durante 2016 en 39 km construidos e intervenidos entre corredores troncales, pretroncales y alimentadores para los SITM y especialmente en los corredores de transporte para los SETP en implementación.</t>
  </si>
  <si>
    <t>Meta cumplida.
Se avanza en construcción e intervención de infraestructura vial en las ciudades con SITM y SETP en implementación. Avances en Medellín, Barranquilla, Pasto, Sincelejo, Monteria, Valledupar, Armenia, Popayán, Neiva. Se resalta que se ha superado la meta del cuatrienio. Se aclara que se ajustan/suman 3km intervenidos en rehabilitación de vía en el SETP de Neiva (Transfederal) que no se habian contabilizado en reportes anteriores.</t>
  </si>
  <si>
    <t>Meta cumplida.
Se avanza en construcción e intervención de infraestructura vial en las ciudades con SITM y SETP en implementación. Se incluyeron avances reportados de los proyectos de Metroplus, Transmetro y Pasto en 1,6 KM.  Se precisa que se ajustan/suman 29 km que corresponden a intervención en vías de recarga para el SETP de Santa Marta que no se había incluido en los avances previos.</t>
  </si>
  <si>
    <t>Meta cumplida.
Se avanza en construcción e intervención de infraestructura vial en las ciudades con SETP en implementación (Valledupar, Montería, Neiva).</t>
  </si>
  <si>
    <t>Desarrollar la política nacional de transporte urbano, metropolitano, enmarcada en el principio de accesibilidad, desarrollo sosenible, autosostenibilidad fiananciera y calidad.</t>
  </si>
  <si>
    <t>Consolidación de los SITM, los SETP, los SITP y los SITR que se encuentran en operación</t>
  </si>
  <si>
    <t>Espacios de Infraestructura dedicada a la intermodalidad.</t>
  </si>
  <si>
    <t>Se solicitó a entes gestores certificar ejecución por vigencias para estaciones, terminales y portales destinada a la intermodalidad con corte a diciembre 31 de 2017 (Incluye intercambio con otros servicios del mismo sistema de transporte u otros modos (bici, tte interurbano, teminales aereas, cables, tranvia, metro). Convenios de co-financiación nacional y territorial, por proyecto.</t>
  </si>
  <si>
    <t>1. Cartagena: Patio Portal el Gallo Inicia Operación en Enero de 2017. 
Para cumplir la meta del cuatrienio se avanza en la estructuración y construcción en ciudades como Bucaramanga, Cali y Bogotá.</t>
  </si>
  <si>
    <t>El indicador no tiene avance puesto que no hubo entrada en operación de infraestructura dedicada a la intermodalidad para este mes. Para cumplir la meta del cuatrienio se avanza en la estructuración y construcción en ciudades como Bucaramanga, Cali y Bogotá. Último Terminal/Portal terminado y en operación: SITM-Transcaribe Cartagena: Patio Portal El Gallo (Dic 2017/Enero 2018).</t>
  </si>
  <si>
    <t xml:space="preserve">El indicador tiene avance puesto que entro en  operación el portal Barranquillita.  Y sde inlcuye estación intermedia en Cali que no se habia sumado a la meta a diciembre 31 de 20'17., </t>
  </si>
  <si>
    <t>Los Sistemas Integrados de Transporte Masivo (SITM) TransMilenio (Bogota) y MIO (Cali) cuentan con cicloparqueaderos adicionales en:
SITM TransMilenio: 1 de Mayo  y Transversal 86
SITM-MIO: Estación Universidades</t>
  </si>
  <si>
    <t xml:space="preserve">Implementación de la política de equipamento de transporte terrestre automotor </t>
  </si>
  <si>
    <t>Edad promedio de vehículos de transporte automotor de carga con peso bruto vehicular mayor a 10,5 toneladas</t>
  </si>
  <si>
    <t xml:space="preserve">Con el número de vehículos desintegrados y los que ingresaron por reposición al finalizar el año 2017 teniendo en cuenta los datos proporcionados por RUNT, la edad promedio fue de 18 años. </t>
  </si>
  <si>
    <t>Con fuente Registro Único Nacional de Tránsito de agosto 2017, se extrae la siguiente información: El parque automotor de vehículos de carga con PBV &gt; 10.500 Kg, registra edad promedio de 18 años.</t>
  </si>
  <si>
    <t>Mejoramiento, rehabilitación y ampliación de la Red Férrea/ Recuperación de la navegabiliad e infraestructura de los principales corredores fluviales</t>
  </si>
  <si>
    <t>Transporte de carga por los modos férreo, fluvial y aéreo ( sin carbón) (Mills de Ton/ANUAL)</t>
  </si>
  <si>
    <t>En el año 2017 se transportaron 3.956.739 toneladas de carga en los diferentes modos de transporte, siendo el más utilizado el modo fluvial con 3.109.870 toneladas de carga transportada representando el 78,60% del total relacionado; así mismo, el modo áereo contribuye con el transporte de carga de 829.243 toneladas siendo el 20,96% y el modo férreo aporta el transporte del 0,45% o sea 17.626 toneldas.</t>
  </si>
  <si>
    <t>-</t>
  </si>
  <si>
    <t>No hay reporte de información con corte al primer trimestre de 2018.  Este Indicador no se ha actualizado el avance en SINERGIA desde octubre de 2017, fecha en la que se ingresaron datos con corte a 30 de junio de 2017</t>
  </si>
  <si>
    <t xml:space="preserve">La información suministrada fue recolectada por el Ministerio de Transporte de los documentos enviados por INVIAS y AEROCIVIL con corte al 30 de mayo.  Para un total de 10696Vías intervenidas bajo esquema de APP (Km) – ANI (1) . En mayo de 2018,  la carga origen-destino cayó el  1,58% con respecto al mismo mes  de 2017. En el acumulado enero-mayo de 2018, presenta un crecimiento de 2,22%.. 1. Por su parte, Cormagdalena realiza un reporte a corte 30 de enero de Toneladas carga transportada enero 2018: 247.695 toneladas.  </t>
  </si>
  <si>
    <t>Del mes de junio de 2018 sólo se presenta el desarrollo del transporte de carga con la información suministrada por Cormagdalena  y la ANI, la primera entidad reporta el transporte de 253.451 toneladas y la segunda de 2.548 toneladas, lo que refleja una participación del 99% y el 1% respectivamente.
En el primer semestre, las Cormagdalena, ANI, Aeronáutica e Inspecciones Fluviales del Ministerio de Transporte registraron el reporte de 1.530.323, 5.619, 350.338 y 725.690 respectivamente, de carga transportada.</t>
  </si>
  <si>
    <t>Desarrollar estrategias logísticas que permitan la competitividad en el transporte de carga</t>
  </si>
  <si>
    <t>Reportes en el Registro Nacional de Despachos de Carga (RNDC)</t>
  </si>
  <si>
    <t>Corresponden a los registros recibidos de los manifiestos de carga en el sistema RNDC en el año 2017. El sistema funcionó en un 99,0% los 7 dias de la semana de cada mes durante el año, cual motiva a las empresas al registro de información.</t>
  </si>
  <si>
    <t>Este reporte corresponde al número de manifiestos de carga registrados en el Registro Nacional de Despachos de Carga - RNDC en el primer trimestre 2018.  Hay un incremento de 5,14 comparado con el primer trimestre de 2017.</t>
  </si>
  <si>
    <t>Este reporte corresponde al número de manifiestos de carga registrados en el Registro Nacional de Despachos de Carga - RNDC en el segundo trimestre 2018.  Hay un incremento de 6,57 comparado con el segundo trimestre de 2017.</t>
  </si>
  <si>
    <t>Este reporte corresponde al número de manifiestos de carga registrados en el Registro Nacional de Despachos de Carga - RNDC en el tercer trimestre 2018.  Hay un incremento de 3,27 comparado con el segundo trimestre de 2017.</t>
  </si>
  <si>
    <t>Buen Gobierno</t>
  </si>
  <si>
    <t>FORTALECIMIENTO INSTITUCIONAL</t>
  </si>
  <si>
    <t>Fortalecer las capacidades institucionales del sector, con un enfoque de gestión pública orientado a resultados</t>
  </si>
  <si>
    <t xml:space="preserve">Eficiencia Administrativa </t>
  </si>
  <si>
    <t>Implementación de la Estrategia de Gobierno en Línea en todas las entidades del sector</t>
  </si>
  <si>
    <t xml:space="preserve">Puntaje promedio en  la implementación de la estrategia de Gobierno en Línea Sector Transporte </t>
  </si>
  <si>
    <t>Promedio de la calificación en el FURAG II de las entidades del Sector en la implementación de la estrategia de Gobierno Digital (Gobierno en línea). Calificación por entidad:
MINTRANSPORTE:         74,1
AEROCIVIL:                           74,2
ANI:                                           83,8
ANSV:                                      54,7
INVIAS:                                    77,8
SUPERTRANSPORTE:  78,1</t>
  </si>
  <si>
    <t xml:space="preserve">Se realizo la publicacion de 50 nuevos dataset el cual mejorara el componente TIC para la sociedad (nueva politica digital)                                                 Se esta participando en el concurso de maxima velocidad liderado por mintic el cual es un instrumento para mejorar la implementacion de politica digital                                                                         Se creo el subcomite de gestion digital el cual hace parte del comite de desempeño institucional                                                                                         </t>
  </si>
  <si>
    <t>En porcentaje reporta avance, toda vez que este esta ligado al que resultado FURAG, y la medicion aun no se realiza. 
Sin embargo se han realizado las siguientes acciones:
1. En cumplimiento al Decreto 1413 de 2017 y Decreto 1008 de 2018, se realizo solicitud de cotizacion para el diseño e implentacion de Sede Electronica de la Entidad. 
2. se creó el subcomité de Gestión Digital, con el objeto de gestionar, liderar e implementar la política de Gobierno Digital, el cual hace parte del Comité Institucional de Gestión y Desempeño según lo dispuesto en el Decreto 1083 de 2015.
3. Se realixzo dos sessiones de trabajo con los CIOs del sector, con el objetivo de definir acciones conjuntas que permita fortalecer la politica digital sectorial como piloto. Se acordo replicar los formatos de arquitectura empresarial y mecanismo de evaluacion de los avances de gobierno en linea en INIVAS y el Minisierio de Transporte.</t>
  </si>
  <si>
    <t>Se articulo con MINTIC la publicacion de informacion clave del sistema RNDC en datos abiertos de manera coherente y ordenada. 
Se realizo el levantamiento de los sistemas de informacion y el estado de cada uno de ellos. 
Se realizo una mesa tecnica intersectorial de TIC para definir los lineamientos y avances de Gobierno Digital.</t>
  </si>
  <si>
    <t>Eficiencia Financiera</t>
  </si>
  <si>
    <t xml:space="preserve">Implementación de la Estrategia de presupuesto orientado a resultados
</t>
  </si>
  <si>
    <t>% ejecución presupuestal del sector transporte</t>
  </si>
  <si>
    <t>El Ministerio de Transporte realiza seguimiento periódico a la ejecución anotando que la ejecución a nivel de compromisos alcanzó 98%.  Las diferencias entre los recursos comprometidos y los obligados, se deben a situaciones como: i) los fenómenos de tipo climático que generan retrasos en las obras; ii) Eventos de orden público; iii)  Situaciones de tipo jurídico, los cuales han decreto medidas cautelares que ordenan la terminación anticipada de los contratos.</t>
  </si>
  <si>
    <t>Porcentaje de ejecución presupuestal de obligaciones del Sector Transporte en funcionamiento e inversión a corte del 31 de marzo de 2018</t>
  </si>
  <si>
    <t>Porcentaje de ejecución presupuestal de obligaciones del Sector Transporte en funcionamiento e inversión a corte del 30 de junio de 2018</t>
  </si>
  <si>
    <t>Porcentaje de ejecución presupuestal de obligaciones del Sector Transporte en funcionamiento e inversión a corte del 30 de septiembre de 2018</t>
  </si>
  <si>
    <t xml:space="preserve">Vehículos desintegrados con peso bruto vehicular mayor a 10,5 toneladas  </t>
  </si>
  <si>
    <t>En el 2017 se desintegraron 2.864 vehículos, para un acumulado de 17.892 vehículos desintegrados, el cual disminuyó respecto a los años anteriores, alcanzando el 96,71% de la meta propuesta. En cuanto a recursos se ejecutaron $ 135.062 millones.</t>
  </si>
  <si>
    <t>Hasta el 31 de marzo de 2018 se logró fomentar la salida del mercado de alrededor 71 vehículos de carga con una edad superior a los 25 años . El total acumulado asciende a 17.963 vehículos desintegrados . En el primer trimestre no se ejecutaron recursos por este concepto, debido que hasta el 12 de marzo se aprobó el presupuesto para la actual vigencia.</t>
  </si>
  <si>
    <t>Hasta el 30 de Junio de 2018 se logró fomentar la salida del mercado de alrededor 1076 vehículos de carga con una edad superior a los 25 años . El total acumulado asciende a 18968 vehículos desintegrados . Durante el 2  trimestre se ejecutaron recursos por este concepto, hasta por la suma de $ 53,887 millones de pesos..</t>
  </si>
  <si>
    <t>Hasta el 30 de Septiembre de 2018 se logró fomentar la salida del mercado de alrededor 380 vehículos de carga con una edad superior a los 25 años . El total acumulado asciende a 19419 vehículos desintegrados . Durante el 3  trimestre se ejecutaron recursos por este concepto, hasta por la suma de $ 69,749 millones de pesos..</t>
  </si>
  <si>
    <t>Competitividad e infraestructura estratégicas</t>
  </si>
  <si>
    <t>PLANEACIÓN DE LARGO PLAZO, REGULACIÓN, CONTROL Y VIGILANCIA MODERNO CENTRADO EN LOS CIUDADANOS</t>
  </si>
  <si>
    <t>Definir las prioridades del país en materia  de tránsito,  transporte e infraestructura para los próximos 20 años</t>
  </si>
  <si>
    <t>Formulación del Plan Maestro de Transporte Intermodal (PMTI)</t>
  </si>
  <si>
    <t xml:space="preserve">Proyecto de Documento Conpes formulado: Plan Maestro de Transporte Intermodal </t>
  </si>
  <si>
    <t xml:space="preserve">Se realizó el análisis y consolidación de las consultorias del PMTI II, y del componente ambiental.
Se realizaron mesas de trabajo con el equipo técnico del DNP, donde se hicieron ajustes a la propuesta de documento, dejando una versión incial. </t>
  </si>
  <si>
    <t>Se realizaron mesas de trabajo con el DNP, donde se revisó el componente institucional,  al cual se le hicieron ajustes para ser incorporado dentro del proyecto de politica del PMTI. 
Meta cumplida</t>
  </si>
  <si>
    <t>Se realizaron mesas de trabajo con el DNP, donde se revisó el borrador de documento y se  definieron los ajustes a realizar, como : ajustes en el antecedente y los componentes de accesos, fuentes de financiación, sostenibilidad ambiental y  tramos a excluir e incluir de al red nacional de carreteras.  
Durante este periodo se hicieron los ajustes al documento según lo acordado en reuniones con el DNP.
Meta cumplida</t>
  </si>
  <si>
    <t xml:space="preserve">Mediante correo electrónico de fecha 30 de julio de 2018, el Director de Infraestructura remite el proyecto de documento de política del PMTI al Director de Infraestructura y  Energía Sostenible del DNP, con el fin de ser tenido en cuenta como insumo para la elaboración de un documento CONPES de lineamiento de política de transporte intermodal para los próximos 20 años. </t>
  </si>
  <si>
    <t>SEGURIDAD VIAL</t>
  </si>
  <si>
    <t>Disminuir la accidentalidad, morbilidad y mortalidad por eventos de transporte, transito e infraestructura en todos sus modos</t>
  </si>
  <si>
    <t>Implementación de la Política Nacional de Seguridad Vial</t>
  </si>
  <si>
    <t>Pruebas teórico-prácticas realizadas para obtención de licencia de conducción en el marco de un nuevo esquema normativo</t>
  </si>
  <si>
    <t>No aplica  
El Ministerio expidió la Resolución 1349 "Por la cual se reglamentan las condiciones de habilitación para los Centros de Apoyo Logístico de Evaluación — CALE y las condiciones, características de seguridad y el rango de precios del examen teórico y práctico para la obtención de la licencia de conducción en el territorio nacional y se dictan otras disposiciones". 
Para la entrada en operación de los CALE la Agencia Nacional de Seguridad Vial viene adelantando la estructuración de la reglamentación que integre los siguientes aspectos: 
a. Los tipos de prueba a realizar en los dos procesos de la prueba práctica.
b. Los criterios de evaluación que permitan calificar el examen práctico de conducción, como
puntaje mínimo por prueba.
c. Las condiciones técnicas de los simuladores para la práctica de la prueba en simulador
para las categorías B2, C2, 83 y C3 de manera que se garanticen los aspectos básicos
tecnológicos, la finalidad de la evaluación y la concurrencia de varios proveedores.
d. El uso de dispositivos o elementos para el examinador que permitan la trazabilidad del
procedimiento y la conservación de la información no menos de cinco (5) años
e. Los requisitos que deben acreditar los examinadores de la prueba práctica.
f. Implementar la plataforma de realización del examen teórico</t>
  </si>
  <si>
    <t xml:space="preserve">Se expidió la resolución  1349 del 12 de Mayo de 2017, la cual reglamenta la prueba teórico-practica para obtener la licencia de conducción en colombia,sólo entrará en vigencia en un año contado a partir de su publicación en el diario oficial. </t>
  </si>
  <si>
    <t>NO SE HA OBTENIDO AVANCE EN LA META TODA VEZ QUE LA RESOLUCION 1349 DEL 12 DE MAYO DE 2017, LA CUAL REGLAMENTA LA PRUEBA TEORICO-PRACTICA PARA OBTENER LA LICENCIA DE CONDUCCION EN COLOMBIA, SOLO ENTRARA EN VIGENCIA EN UN (1) AÑO CONTADO A PARTIR DE SU PUBLICACION EN EL DIARIO OFICIAL</t>
  </si>
  <si>
    <t xml:space="preserve">NO SE HA OBTENIDO AVANCE EN LA META TODA VEZ QUE EL PLAZO DE LA RESOLUCION 1349 ESTABLECIDO PARA EL 12 DE MAYO DE 2017, FUE MODIFICADO POR LA RESOLUCION 1487 DEL 11 DE MAYO DE 2018, DANDO UN MARGEN DE OCHO (8) MESES MÀS, A PARTIR DE SU PUBLICACIÓN. </t>
  </si>
  <si>
    <t>Modernización de la infraestructura aeroportuaria y aeronáutica</t>
  </si>
  <si>
    <t>AEROCIVIL</t>
  </si>
  <si>
    <t xml:space="preserve">Aeropuertos con obras de construcción y ampliación de aeropuertos terminados </t>
  </si>
  <si>
    <t>SANTA MARTA (Const Obras de Infraestructura Complementaria) - Rezago
CALI (Const Obras de Certificación)
YOPAL (Const Terminal, Torre, SEI, Obras de Infraestructura Complementaria) - Rezago
IBAGUÉ (Const Terminal, Torre, SEI, Obras de Infraestructura Complementaria) - Rezago</t>
  </si>
  <si>
    <t>Sin reporte de obras terminadas</t>
  </si>
  <si>
    <t>Durante el trimestre no se reportan obras de construcción terminadas que permitan incrementar el indicador.</t>
  </si>
  <si>
    <t>Se incluye 1 aeropuerto intervenido adicional a los 11 que se encontraban reportados. Corresponde con la termninacion de obras en el aeropuerto de Pitalito</t>
  </si>
  <si>
    <t>Intervenciones terminadas en mantenimiento de infraestructura aeroportuaria  (iguales o superiores a $800 millones)</t>
  </si>
  <si>
    <t>BUENAVENTURA (Mtto Terminal)
CRAVO NORTE (Mtto Cerramiento)
FLANDES (Mtto Callesde Rodaje)
MONTELIBANO (Mtto Terminal)
TUNJA (Mtto Cerramiento)
IPIALES (Mtto terminal)
MITÚ (Mtto Pista)
FLORENCIA (Mtto Plataforma)
GUAYMARAL (Mtto Calle de Rodaje)
GUAPI (Mtto Pista)
SAN ANDRÉS (Mtto Pista)
DORADO OPAIN (Mtto Terminal - Mtto Plataformas - Mtto Obras complementarias)
DORADO CODAD (Mtto Calles de Rodaje A, B, C, D, F, J, M - Otrosi 4 Contrato 0110 -OP)
SAN VICENTE DEL CAGUÁN (Mtto Pista - Mtto Zonas de Seguridad)
POPAYÁN (Mtto Pista, Mtto Plataforma, Mtto Zonas de Seguridad)
PASTO (Mtto Puntos Críticos)</t>
  </si>
  <si>
    <t>MARIQUITA (Mtto Pista - Mtto Plataforma - Mtto Obras complementarias)
BUCARAMANGA (Mtto Torre)
VALLEDUPAR (Mtto Pista)</t>
  </si>
  <si>
    <t>Durante el trimestre no se reportan internveciones de mantenimiento terminadas que permitan incrementar el indicador</t>
  </si>
  <si>
    <t>Aeropuertos para la prosperidad intervenidos</t>
  </si>
  <si>
    <t>ALPUJARRA: (Mtto Cerramiento)</t>
  </si>
  <si>
    <t>No se reportan obras terminadas en aeropuertos para la prosperidad.</t>
  </si>
  <si>
    <t>Las obras del contrato AA036 celebrado por INFICALDAS en  virtud del convenio 170001305 H3 para atender el Aeropuerto La Nubia, en Manizales fueron concluidas.</t>
  </si>
  <si>
    <t>Aeropuertos intervenidos con obras de construcción (torres de control,  terminales, pistas, plataformas, calles de rodaje, cuartel de bomberos, cerramientos) y/o mantenimiento de infraestructura aeroportuaria</t>
  </si>
  <si>
    <t>SANTA MARTA, YOPAL, IBAGUÉ, BUENAVENTURA, CRAVO NORTE, FLANDES, MONTELIBANO, TUNJA, MITÚ, GUAYMARAL, GUAPI, SAN ANDRÉS, SAN VICENTE DEL CAGUÁN, PASTO</t>
  </si>
  <si>
    <t>MARIQUITA</t>
  </si>
  <si>
    <t>Se mantiene el valor del indicador en 45 aeropuertos intervenidos.</t>
  </si>
  <si>
    <t>Se incluye 1 aeropuerto intervenido adicional a los 45 que se encontraban reportados. Corresponde con la termninacion de obras en el aeropuerto de Pitalito</t>
  </si>
  <si>
    <t>Aeropuertos internacionales certificados</t>
  </si>
  <si>
    <t>En el año 2017 se logró la certificación de los Aeródromos Alfonso Bonilla Aragón de Cali y Matecaña de Pereira. Se tenía previsto Certificar el aeródromo Ernesto Cortissoz de Barranquilla, pero se presentaron problemas contractuales entre el operador del aeropuerto y la Agencia Nacional de Infraestructura que impidieron lograr el objetivo, por esta razón se trabajo paralelamente con el Aeródromo Matecaña de Pereira.</t>
  </si>
  <si>
    <t>Durante el mes de Enero de 2018 se realizaron las conversaciones con los explotadores de aeródromo de Bucaramanga, Cucuta y Cartagena con el fin de programar las mesas de trabajo para iniciar el proceso de certificación Vigencia 2018. Se continua con el Aeropuerto de Barranquilla con el fin de lograr la certificación en 2018</t>
  </si>
  <si>
    <t xml:space="preserve">Para el año 2017 se logró la certificación de los Aeródromos Alfonso Bonilla Aragón de Cali y Matecaña de Pereira. Se tenía previsto Certificar el aeródromo Ernesto Cortissoz de Barranquilla, pero se presentaron problemas contractuales entre el operador del aeropuerto y la Agencia Nacional de Infraestructura que impidieron lograr el objetivo, por esta razón se trabajo paralelamente con el Aeródromo Matecaña de Pereira.
En el mes de junio/2018 se realizó visita de certificación al aeródromo Rafael Núñez de Cartagena, en la visita se evidenció el cumplimiento por parte del Operador, la entrega del certificado se realizara en el mes de Julio/2018.
Se realizaron las coordinaciones con el operador del aeródromo Ernesto Cortissoz de barranquilla y la Agencia nacional de Infraestructura y se proyecta hacer visita de certificación en Julio/2018
</t>
  </si>
  <si>
    <t>Aeropuerto certificados Cali, Pereira y Cartagena</t>
  </si>
  <si>
    <t>Pasajeros movilizados por años entre los aeropuertos del país (millones)</t>
  </si>
  <si>
    <t>El resultado de crecimiento de pasajeros movilizados corresponde a un aumento de capacidad del CNS/ATM, así como el lado aire, lado tierra de los aeropuertos y de formación del talento humano cuyos recursos presupuestales estan determinados en multiples eventos cualitativos y de inversión</t>
  </si>
  <si>
    <t>Durante el año 2017 se movilizaron por vía aérea un total de 35,62 millones de pasajeros Origen-Destino, con una caída de 0,43% con relación al año 2016. En 2017 dentro del territorio nacional se movilizaron 23,34 millones de pasajeros, 2,6% menos que el año anterior. Por su parte los pasajeros internacionales se incrementaron en 3,99% alcanzando en 2017 un total de 12,28 millones de viajeros.</t>
  </si>
  <si>
    <t>En el bimestre enero-febrero de 2018 los pasajeros Origen-Destino presentaron una caída interanual del 0,38%, explicada por el crecimiento del 7,43% de los pasajeros internacionales y la caída del 4,39% en los viajeros domésticos.</t>
  </si>
  <si>
    <t>En el periodo enero-abril de 2018 los pasajeros Origen-Destino presentaron un incremento interanual del 0,59%, explicado por el crecimiento del 10,08% de los pasajeros internacionales y la caída del 4,18% en los viajeros domésticos.</t>
  </si>
  <si>
    <t>En el periodo enero-agosto de 2018 los pasajeros Origen-Destino presentaron un incremento interanual del 1,52%, explicado por el crecimiento del 11,41% de los pasajeros internacionales y la caída del 3,47% en los viajeros domésticos</t>
  </si>
  <si>
    <t>Contrucción, mejoramiento y mantenimiento  de la infraestructura vial nacional primaria</t>
  </si>
  <si>
    <t>INVIAS</t>
  </si>
  <si>
    <t>Kilómetros de vías con pavimento nuevo</t>
  </si>
  <si>
    <t xml:space="preserve">Al mes de marzo de 2018 se han ejecutado un acumulado de 8.687,91 Km de pavimento de contratos en vías no concesionadas.
De enero a marzo de 2018  se ejecutaron 11,94 Km en los siguientes proyectos:
Corredores de Prosperidad, 0,62 Km
Vías para la Equidad, 11 Km.
Otros proyectos de la Red Vial, 0,32 Km
</t>
  </si>
  <si>
    <t>Al mes de mayo de 2018 se han ejecutado un acumulado de 8.693,71 Km de pavimento de contratos en vías no concesionadas.
De enero a mayo de 2018  se ejecutaron 18,04 Km en los siguientes proyectos:
Corredores de Prosperidad, 0,91 Km
Vías para la Equidad, 14,86 Km.
Otros proyectos de la Red Vial, 2,27 Km</t>
  </si>
  <si>
    <t>Al mes de agosto de 2018 se han ejecutado un acumulado de 8.728,97 Km de pavimento de contratos en vías no concesionadas.
De enero a agosto del 2018 se han ejecutado 53,30 Km en los siguientes proyectos:
Corredores de Prosperidad, 0,91 Km
Vías para la Equidad, 28,89 Km.
Otros proyectos de la Red Vial, 23,50 Km</t>
  </si>
  <si>
    <t>Intervención de la infrastructura vial regional secundiaria y terciaria</t>
  </si>
  <si>
    <t>Kilómetros de placa huella construida</t>
  </si>
  <si>
    <t>Al mes de marzo de 2018  se han ejecutado un acumulado de 1.652,04 Km de Placa Huella.
De enero a marzo de 2018 se ejecutaron 3,21 Km de Placa Huella en el siguiente proyecto de Contarto Plan Santander:
CORREDOR AGROFORESTAL Y ENERGETICO, en los siguientes tramos:
Islandia - El Carmen, 0,94 Km
San José De Suaita - La Cascada, 0,14 Km
Aragua - Islandia, 0,37 Km
Vía Sucre - Escuela Arcabuco - La Chirle, Sucre - Santander. 0,9 Km.
Vía Arbeláez - San Miguel - Versalles, Arbeláez - Cundinamarca. 0,86 Km.</t>
  </si>
  <si>
    <t>Al mes de mayo de 2018  se han ejecutado un acumulado de 1.652,77 Km de Placa Huella.
De enero a mayo de 2018 se ejecutaron 3,94 Km de Placa Huella en el siguiente proyecto de Contarto Plan Santander:
CORREDOR AGROFORESTAL Y ENERGETICO, en los siguientes tramos:
Islandia - El Carmen, 1,36 Km
San José De Suaita - La Cascada, 0,14 Km
Aragua - Islandia, 0,37 Km
Chima - Simacota, 0,30
Gambita -Vado Real 0,01
Vía Sucre - Escuela Arcabuco - La Chirle, Sucre - Santander. 0,9 Km.
Vía Arbeláez - San Miguel - Versalles, Arbeláez - Cundinamarca. 0,86 Km.</t>
  </si>
  <si>
    <t>Al mes de agosto de 2018  se han ejecutado un acumulado de 1.654,33 Km de Placa Huella.
De enero a agosto del 2018 se ha ejecutado 5,51 Km de Placa Huella en los siguiente proyectos:
Contrato Plan Santander:
CORREDOR AGROFORESTAL Y ENERGETICO, en los siguientes tramos:
Islandia - El Carmen, 1,43 Km
La Aragua – Islandia, 0,51 Km.
San José de Suaita - La Cascada 0,6 Km
Chima – Simacota, 0,30 Km
Gambita - Vado Real, 0,01 Km.
Contrato Plan Tolima:
Vía Señoritas - Palmichal – Rioblanco, 0,9 Km
Otros Proyectos:
Vía Sucre - Escuela Arcabuco - La Chirle, Sucre - Santander. 0,9 Km.
Vía Arbeláez - San Miguel - Versalles, Arbeláez - Cundinamarca. 0,86 Km.</t>
  </si>
  <si>
    <t>Kilómetros de calzadas construidas no concesionadas</t>
  </si>
  <si>
    <t>Al mes de marzo de 2018 se han ejecutado un acumulado de 202,77 Km de segundas calzadas de contratos en vías no concesionadas.
De enero a marzo de 2018 se ejecutaron 3,22 Km en los siguientes proyectos:
Segunda Calzada Aeropuerto El Edén (Quindío), en longitud de 1,2 Km
Paralela Oriental de la Autopista Floridablanca - Bucaramanga, Tramo T C C - Molinos Altos, en longitud de 0,69 Km.
Cartagena - Barranquilla, 0,78 Km
Paso por la Cordillera Central Intercambiador Versalles, en longitud de 0,55 Km</t>
  </si>
  <si>
    <t>Al mes de mayo de 2018 se han ejecutado un acumulado de 204,17 Km de segundas calzadas de contratos en vías no concesionadas.
De enero a mayo de 2018 se ejecutaron 4,62 Km en los siguientes proyectos:
Segunda Calzada Aeropuerto El Edén (Quindío), en longitud de 1,5 Km
Paralela Oriental de la Autopista Floridablanca - Bucaramanga, Tramo T C C - Molinos Altos, en longitud de 0,69 Km.
Cartagena - Barranquilla, 1,88 Km
Paso por la Cordillera Central Intercambiador Versalles, en longitud de 0,55 Km</t>
  </si>
  <si>
    <t>Al mes de agosto de 2018 se han ejecutado un acumulado de 208,97 Km de segundas calzadas de contratos en vías no concesionadas.
De enero a agosto del 2018 se ha ejecutado 9,42 Km en los siguientes proyectos:
Segunda Calzada Aeropuerto El Edén (Quindío), en longitud de 3,2 Km
Paralela Oriental de la Autopista Floridablanca - Bucaramanga, Tramo T C C - Molinos Altos, en longitud de 0,74 Km.
Cartagena - Barranquilla, 2,88 Km.
Paso por la Cordillera Central Intercambiador Versalles y segundas calzadas, en longitud de 2,30 Km
Estación Uribe- Puente la Libertad- Fresno-Mariquita, en longitud de 0,3 km</t>
  </si>
  <si>
    <t>Nuevos Kilómetros de vías con rehabilitación y mantenimiento</t>
  </si>
  <si>
    <t xml:space="preserve">Al mes de marzo de 2018  se han ejecutado un acumulado de 910,51 Km de Rehabilitación y Mantenimiento.
De enero a marzo de 2018 se ejecutaron 3,65  Km de Rehabilitación en los siguientes proyectos:
Vías para la Equidad, 2,85 Km.
Otros proyectos de la Red Vial, 0,80 Km
De enero a marzo de 2018 se ejecutaron 15,11 Km de Mantenimiento Periódico en los siguientes proyectos:  
Vías para la Equidad, 1,3 Km.
Otros proyectos de la Red Vial, 13,80 Km
</t>
  </si>
  <si>
    <t xml:space="preserve">Al mes de mayo de 2018  se han ejecutado un acumulado de 920 Km de Rehabilitación y Mantenimiento.
De enero a mayo de 2018 se ejecutaron 6,94  Km de Rehabilitación en los siguientes proyectos:
Vías para la Equidad, 5,64 Km.
Otros proyectos de la Red Vial, 1,30 Km
De enero a mayo de 2018 se ejecutaron 21,31 Km de Mantenimiento Periódico en los siguientes proyectos:  
Vías para la Equidad, 1,31 Km.
Otros proyectos de la Red Vial, 20,00 Km
</t>
  </si>
  <si>
    <t xml:space="preserve">Al mes de agosto de 2018  se han ejecutado un acumulado de 983,79 Km de Rehabilitación y Mantenimiento.
De enero a agosto del 2018 se ha ejecutado 19,27  Km de Rehabilitación en los siguientes proyectos:
Vías para la Equidad, 15,96 Km.
Otros proyectos de la Red Vial, 3,31 Km
De enero a agosto del 2018 se ha ejecutado 72,77 Km de Mantenimiento Periódico en los siguientes proyectos:  
Vías para la Equidad, 5,7 Km.
Otros proyectos de la Red Vial, 67,07 Km
</t>
  </si>
  <si>
    <t>Modernización y adecuación de accesos a la infraestructura portuaria marítima</t>
  </si>
  <si>
    <t xml:space="preserve">Obras de mantenimiento y profundización a canales de acceso </t>
  </si>
  <si>
    <t>Al mes de marzo de 2018 se ha reportado un acumulado de 16 obras en los Canales de Acceso a los Puertos Públicos de la Nación.
No  se  ha reportado avance a marzo de 2018,  las siguientes obras tienen avance:
Construcción de obras de protección costera y marginal en la zona de influencia del Dragado de Profundización del canal de acceso al Puerto de Cartagena, en las comunidades de Bocachica y Caño del Oro. Departamento de Bolívar. Avance del 52%.
Se ejecutan las obras del Dragado de Mantenimiento y Mejoramiento del Canal de Acceso al Puerto de Barranquilla. Departamento del Atlántico. Avance del 30%. (Contrato 2017)</t>
  </si>
  <si>
    <t>Al mes de mayo de 2018 se ha reportado un acumulado de 16 obras en los Canales de Acceso a los Puertos Públicos de la Nación.
No  se  ha terimnado ningun canal al mes de mayo de 2018,  sin embargo, se han presentado los siguientes avances:
Se ejecutan las obras del Dragado de Mantenimiento y Mejoramiento del Canal de Acceso al Puerto de Barranquilla. Departamento del Atlántico. Avance del 70%. (Contrato 2017)</t>
  </si>
  <si>
    <t>Al mes de agosto de 2018 se ha reportado un acumulado de 18 obras en los Canales de Acceso a los Puertos Públicos de la Nación.
A agosto de 2018  se reporta la terminación de
obras de protección costera y marginal en la zona de influencia del dragado de profundización del canal de acceso al puerto de Cartagena y Dragado de mantenimiento del canal de acceso al puerto de Barranquilla.</t>
  </si>
  <si>
    <t>kilómetros de red vial secundaria con pavimento nuevo</t>
  </si>
  <si>
    <t>Al mes de marzo de 2018  se han ejecutado un acumulado de 676,64 Km de pavimentación en red secundaria.
De enero a marzo de 2018 se ejecutaron 12,88  Km de pavimentación en red secundaria en los siguientes proyectos:
Vías para la Equidad, 5,4 Km.
Contratos plan 7,48</t>
  </si>
  <si>
    <t>Al mes de mayo de 2018  se han ejecutado un acumulado de 682,09 Km de pavimentación en red secundaria.
De enero a mayo de 2018 se ejecutaron 18,33  Km de pavimentación en red secundaria en los siguientes proyectos:
Vías para la Equidad, 7,67 Km.
Otros, 3,21 
Contratos Plan 7,45</t>
  </si>
  <si>
    <t>Al mes de agosto de 2018  se han ejecutado un acumulado de 704,2 Km de pavimentación en red secundaria.
De enero a agosto de 2018 se ejecutaron 40,46  Km de pavimentación en red secundaria en los siguientes proyectos:
Vías para la Equidad: 17,16 Km.
Otros: 4,46
Contratos Plan: 18,84</t>
  </si>
  <si>
    <t>Recuperación de la navegabiliad e infraestructura de los principales corredores fluviales</t>
  </si>
  <si>
    <t xml:space="preserve">Obras fluviales construidas </t>
  </si>
  <si>
    <t>Al mes de marzo de 2018 se ha reportado un acumulado de 66 obras fluviales construidas.
No  se  ha reportado avance a marzo de 2018,  las siguientes obras tienen avance:
Mantenimiento administración organización y operación de muelles de puerto asís Putumayo y mantenimiento del rio Truando cuenca del rio Atrato en el municipio de Riosucio en el departamento del Chocó</t>
  </si>
  <si>
    <t>Al mes de mayo de 2018 se ha reportado un acumulado de 66 obras fluviales construidas.
No  se  finalizado ninguna obra fluvial a mayo de 2018,  sin embargo, las siguientes obras tienen avance:
Mantenimiento administración organización y operación de muelles de puerto asís Putumayo (0,52), mantenimiento del rio Truando cuenca del rio Atrato en el municipio de Riosucio en el departamento del Chocó (0,36) y Mantenimiento y rehabilitación de los muelles de carga y de pasajeros de San José del Guaviare. Departamento de Guaviare (0,3)</t>
  </si>
  <si>
    <t>Al mes de agosto de 2018 se ha reportado un acumulado de 70 obras fluviales construidas.
A agosto de 2018  se reportan 4 obras fluviales:   el mantenimiento administración organización y operación del muelle de Puerto Asís y Muelle de Leticia, Mantenimiento y rehabilitación  de los muelles de carga y pasajeros de San José del Guaviare y Mantenimiento del rio Truando Cuenca del Rio Atrato en el municipio de Riosucio.</t>
  </si>
  <si>
    <t>ANI</t>
  </si>
  <si>
    <t>Kilómetros de calzadas construidas a través de concesión</t>
  </si>
  <si>
    <t>Se lleva un cumplimiento del 62,4 %  de la meta  del cuatrienio. El  mayor atraso en la meta 2017 se debe al atraso en las ejecución en las obras de la concesión  Ruta del Sol 3 afectan el cumplimiento de las metas .  A pesar de las acciones adelantadas por la ANI, no es posible subsanar dicho rezago durante el presente Gobierno.</t>
  </si>
  <si>
    <t>para el año 2018 se proyecta finalizar con la ejecución de 2,530 km,en esta proyección no se tuvo en cuenta el proyecto de ruta del sol 3 debido a su situación actual, para este primer trimestre de 2018</t>
  </si>
  <si>
    <t>Los proyectos continuan avanzando según sus cronogramas correspondientes y se espera alcanzar la meta de los 2,530 km para finales del 2018.</t>
  </si>
  <si>
    <t>Kilómetros de Vías intervenidas bajo esquema de APP</t>
  </si>
  <si>
    <t>Se lleva un cumplimiento del 80,36 %  de la meta  del cuatrienio</t>
  </si>
  <si>
    <t>Para este año 2018, se proyecta adjudicar 3 proyectos (Ruta del Sol 1, Alo Sur, Accesos norte II) con un total de 148 km adicionales , para un total de 10,844 km</t>
  </si>
  <si>
    <t>No se han firmado nuevas actas de inicio de proyectos de concesión</t>
  </si>
  <si>
    <t>Inversión privada en infraestructura de carretera (billones de $ acumulados en el cuatrienio)</t>
  </si>
  <si>
    <t xml:space="preserve">N.A </t>
  </si>
  <si>
    <t>La meta establecida por el modo carretero para el año 2017, se logro en un 98% donde se destacaron las inversiones de los proyectos 4G, Cartagena - Barranquilla, Girardot, Honda , Pto Salgar, Pacifico 3, Pacifico 2 y Chirajara Villavicencio.</t>
  </si>
  <si>
    <t>1,5 Bill*</t>
  </si>
  <si>
    <t>La meta establecida por el modo carretero parael 1 trimestre de 2018, se logro en un 96% donde se destacaron las inversiones de los proyectos 4G, Cartagena - Barranquilla, , Pacifico 3, Pacifico 2 y Chirajara Villavicencio, Bucaramanga - Barranca - Yondo.</t>
  </si>
  <si>
    <t>2.7 billones</t>
  </si>
  <si>
    <t>La Meta establecida por el modo carretero para el mes de Mayo de 2018 se logró en un 93%. 
Se destacaron las inversiones de los proyectos 4G, Cartagena - Barranquilla, IP Chirajara Villavicencio, Pacifico 2, Autopistas al Mar 1 y Bucaramanga - Barranca - Yondo.</t>
  </si>
  <si>
    <t>$4,14 billones</t>
  </si>
  <si>
    <t>Para el mes de agosto se ha cumplido el 52% del total de la meta del año 2018; donde se destacan las inversiones realizadas en los proyectos Chirajara – Fundadores, Cartagena – Barranquilla, Pacifico 3, Pacifico 2  y   Mar 1.</t>
  </si>
  <si>
    <t>Promoción de la inversión privada en modos NO carretero</t>
  </si>
  <si>
    <t xml:space="preserve">Inversión privada en infraestructura férrea, aeroportuaria y portuaria  (billones de $ acumulados en el cuatrienio) </t>
  </si>
  <si>
    <t>Con corte a diciembre del año 2017 se ha logrado el 113% , donde se destacan las inversiones de modernización de los aeropuertos del Dorado de Bogotá, Ernesto Cortissoz de Barranquilla ,José Maria Cordova, El Caraño de Quibdo y el Alfonso Bonilla de Cali. En el modo portuario se destacaron las inversiones de la Sociedad portuaria de Buenaventura y Santa Marta. En el modo férreo la concesión de FENOCO y el contrato de obra pública de IBINES (Bogotá - Belencito , La Dorada - Chiriguaná)</t>
  </si>
  <si>
    <t>0,23 Bll</t>
  </si>
  <si>
    <t>La meta establecida por el modo carretero parael 1 trimestre de 2018, se logro en un 116% donde se destacaron las inversiones del Puerto de buenaventura, el aeropuerto Jose maria Cordova, Ernesto Cortissoz y El Aeropuerto Simon Bolivar.</t>
  </si>
  <si>
    <t>0.38 billoes</t>
  </si>
  <si>
    <t>La meta establecida por los otros modos (Aeroportuario, portuario y férreo) para el mes de mayo de 2018, se logro en un 122% donde se destacaron las inversiones del aeropuerto Jose María Cordova, Ernesto Cortissoz, Puerto de Buenaventura, Ibines y El Aeropuerto Simón Bolívar.</t>
  </si>
  <si>
    <t>$0,6  billones</t>
  </si>
  <si>
    <t>Para el mes de agosto se ha cumplido el 57% del total de la meta del año 2018; donde se destacan las inversiones realizadas en los proyectos Aeropuerto José María Cordova, Aeropuerto Ernesto Cortissoz, Ibines (férreo), Sociedad portuaria Regional de Buenaventura SA y Aeropuerto el Dorado.</t>
  </si>
  <si>
    <t>Número de Proyectos Adjudicados</t>
  </si>
  <si>
    <t>Con corte a diciembre del año 2017 se ha logrado el 84,62 % cumplimiento de la meta, en el año 2017 , solo se adjudico 1 proyecto de los 5 que se tenian proyectados, los 4 pendientes eran iniciativas privadas , que depende del originardor.</t>
  </si>
  <si>
    <t>Para este año 2018 se espera adjudicar los 4 proyectos faltantes para el cumplimiento de este Indicador . A la fecha no hemos adjudicado proyectos.</t>
  </si>
  <si>
    <t xml:space="preserve">De los cuatro proyectos restantes por adjudicar, se espera adjudicar dos este año (ALO y Accesos Norte II)  los cuales se trabajan en conjunto con Bogotá, por lo tanto, tambien dependen del avance del IDU.  
Los otros dos proyectos están en estructuración  y su adjudicación tambien depende del logro de las consultas previas, exigidas por la ley para los nuevos proyectos,  y la aprovación de vigencias futuras por parte de Min Hacienda, por lo tanto, se espera adjudicar para el primer semestre del año 2019. </t>
  </si>
  <si>
    <t>Número de proyectos en ejecución Programa 4G</t>
  </si>
  <si>
    <t xml:space="preserve">Con corte a diciembre del año 2017 se ha logrado el 84,62 % cumplimiento de la meta, en el año 2017 , solo se firmo el acta de inicio 2  proyectos de los 5 que se tenian proyectados. Este indicador depende del anterior </t>
  </si>
  <si>
    <t>Para este año se espera que entren en ejecución los 4 proyectos adjudicados este año.</t>
  </si>
  <si>
    <t xml:space="preserve">De los cuatro proyectos restantes por adjudicar, se espera que dos de estos (ALO y Accesos Norte II)  sean adjudicados en el presente año si los tramites prediales adelantados junto con las entidades distritales se logran adelantar a tiempo. Los otros dos proyectos por temas de consultas previas exigidas por la ley y la aprovación de vigencias futuras por parte de Min Hacienda, se tienen previstas sus adjudicaciones para el primer semestre del año 2019. </t>
  </si>
  <si>
    <t xml:space="preserve">De los cuatro proyectos restantes por adjudicar, se espera que dos de estos (ALO y Accesos Norte II)  sean adjudicados en el 2019 si los tramites prediales adelantados junto con las entidades distritales se logran adelantar a tiempo. Los otros dos proyectos por temas de consultas previas exigidas por la ley y la aprovación de vigencias futuras por parte de Min Hacienda, se tienen previstas sus adjudicaciones para el primer semestre del año 2019. </t>
  </si>
  <si>
    <t>Mejoramiento, rehabilitación y ampliación de la Red Férrea</t>
  </si>
  <si>
    <t>Kilómetros de red férrea en operación - ANI</t>
  </si>
  <si>
    <t xml:space="preserve">Se cumplió con la meta del Cuatrienio y no se tiene previsto dejar mas Km en condiciones de operación para este año
</t>
  </si>
  <si>
    <t>Se cumplió con la meta del Cuatrienio y no se tiene previsto dejar mas Km en condiciones de operación para este año</t>
  </si>
  <si>
    <t>AGENCIA NACIONAL DE SEGURIDAD VIAL</t>
  </si>
  <si>
    <t>Variación porcentual acumulada de la Mortalidad por Accidentes de Tránsito</t>
  </si>
  <si>
    <t>Entre enero y diciembre de 2017 se registraron preliminarmente 6.479 muertes en accidentes de tránsito terrestre. Con ello, la variación acumulada frente a la linea base (año 2014 - 6.352 casos), aumento en 2%, lo cual indica un aumento de 127 casos más en 2017. A pesar de esto, 2017 marco una tendencia a la baja frente al año 2016 , que se espera continue durante el año 2018. Nota: Con fines comparativos se utiliza la información preliminar para el año 2016 a la misma fecha de corte y reporte. Fuente: Observatorio Nacional de Seguridad Vial con base en información reportada por el Insitituto nacional de Medicina Legal. Información preliminar con corte a 31 de diciembre de 2017. Fecha de reporte: 6 de enero de 2018.</t>
  </si>
  <si>
    <t>En lo acumulado a febrero de 2018 se registraron preliminarmente 1.046 muertes en accidentes de tránsito terrestre. Con ello, la variación acumulada frente a la linea base (enero de 2014 - 988 casos), se evidencia un aumento del 5,9%, lo cual, denota 58 casos más de mortalidad en lo acumulado de 2018. Nota: Con fines comparativos se utiliza la información preliminar para el año 2017 a la misma fecha de corte y reporte. Fuente: Observatorio Nacional de Seguridad Vial con base en información reportada por el Insitituto nacional de Medicina Legal. Información preliminar con corte a 28 de febrero de 2018. Fecha de reporte: 10 de abril de 2018.</t>
  </si>
  <si>
    <t xml:space="preserve">En lo acumulado a mayo de 2018 se registraron preliminarmente 2.579 muertes en accidentes de tránsito terrestre. Con ello, la variación acumulada frente a la línea base (enero-mayo de 2014: 2.478 casos), se evidencia un aumento del 4,1%, lo cual, denota  101 casos más de mortalidad en lo acumulado de 2018.
Nota: Información preliminar con corte a 31 de mayo de 2018.  Fecha de reporte: 11 de junio de 2018. Por el manejo de los datos que realiza el INSML no se puede reportar la información con corte a Junio
Fuente: Observatorio Nacional de Seguridad Vial con base en información reportada por el Instituto nacional de Medicina Legal. </t>
  </si>
  <si>
    <t xml:space="preserve">En lo acumulado a agosto de 2018 se registraron preliminarmente 4.227 muertes en accidentes de tránsito terrestre. Con ello, la variación acumulada frente a la linea base (enero-agosto de 2014: 4.096 casos), se evidencia un aumento del 3,2%, lo cual, denota  131 casos más de mortalidad en lo acumulado de 2018.
Nota: Información preliminar con corte a 30 de octubre de 2018.  Fecha de reporte: 10 de octubre de 2018. 
Fuente: Observatorio Nacional de Seguridad Vial con base en información reportada por el Insitituto nacional de Medicina Legal. </t>
  </si>
  <si>
    <t xml:space="preserve">Municipios apoyados en la implementación de planes locales de seguridad vial y en la revisión de planes estratégicos  </t>
  </si>
  <si>
    <t>A 31 de Diciembre de 2017 el reporte culminó con 94 entidades que recibieron apoyo, de los que se sumaron 10 convenios suscritos en noviembre de 2017.</t>
  </si>
  <si>
    <t>Al tener en cuenta la variable de convenios suscritos se hace necesario desde la Dirección Técnica de Coordinación Interinstitucional reportar el número de convenios suscritos en la vigencia 2015 (16 convenios) y vigencia 2016 (18 convenios) para un total ADICIONAL de 34. En este orden el valor FINAL de Municipios y/o departamentos apoyados en la implementación de Planes Locales de Seguridad Vial (Dirección Interinstitucional), es de 128.</t>
  </si>
  <si>
    <t>En el segundo trimestre hasta la fecha de hoy   el número de convenios suscritos en la vigencia 2015 (16 convenios) y vigencia 2016 (18 convenios) para un total ADICIONAL de 34. En este orden el valor FINAL de Municipios y/o departamentos apoyados en la implementación de Planes Locales de Seguridad Vial (Dirección Interinstitucional), es de 128.</t>
  </si>
  <si>
    <t>En el tercer trimeste  hasta la fecha de hoy   el número de convenios suscritos en la vigencia 2015 (16 convenios) y vigencia 2016 (18 convenios) para un total ADICIONAL de 34. En este orden el valor FINAL de Municipios y/o departamentos apoyados en la implementación de Planes Locales de Seguridad Vial (Dirección Interinstitucional), es de 128.</t>
  </si>
  <si>
    <t>Mejorar las acciones de regulación, control y vigilancia del Sector Transporte</t>
  </si>
  <si>
    <t>Fortalecimiento de instrumentos para mejorar el servicio de transporte de carga y pasajeros en el país</t>
  </si>
  <si>
    <t>SUPERTRANSPORTE</t>
  </si>
  <si>
    <t xml:space="preserve">Toneladas anuales de carga de comercio exterior transportadas en puertos (millones)
</t>
  </si>
  <si>
    <t>El avance de la metas programada a diciembre es del 106.8%, resultante de la obtención de 207.36 Toneladas anuales de carga de comercio exterior transportadas en puertos (millones) sobre 194 toneladas transportadas de meta establecida para el 2017.</t>
  </si>
  <si>
    <t>El avance en relacíón con la meta programada para la vigencia 2018  es del 23.64%, es decir 48 millones de toneladas sobre 203 de meta anual acumulada</t>
  </si>
  <si>
    <t xml:space="preserve">El avance al segundo trimestre en relacíón con la meta programada para la vigencia 2018  es del 48%, es decir 90.83 millones de toneladas sobre 203 de meta anual acumulada.
 </t>
  </si>
  <si>
    <t xml:space="preserve">El avance al tercer trimestre en relacíón con la meta programada para la vigencia 2018  es del 73,99%, es decir 150,2 millones de toneladas sobre 203 de meta anual acumulada.
 </t>
  </si>
  <si>
    <t>Porcentaje anual de supervisados</t>
  </si>
  <si>
    <t xml:space="preserve">Cobertura trimestral Acumulada obtenida 106.5%, frente al 76% de meta establecida, lo que representa la realización de 6205 visitas realizadas de 5821 planeadas. </t>
  </si>
  <si>
    <t xml:space="preserve">El detalle por delegada de vistas realizadas en el trimestre a nivel de Delegada es: Puertos: 127 ,  Concesiones: 65,  Transito: 490.                  </t>
  </si>
  <si>
    <t xml:space="preserve">El detalle por delegada de vistas realizadas en el semestre a nivel de Delegada es: Puertos: 548 ,  Concesiones: 135,  Transito: 1290.                  </t>
  </si>
  <si>
    <t xml:space="preserve">El detalle por delegada de vistas realizadas en el semestre a nivel de Delegada es: Puertos: 646 ,  Concesiones: 170,  Transito: 2080.                  </t>
  </si>
  <si>
    <t>Porcentaje de tipos de vigilados que cuentan con acciones preventivas que garanticen la mejora en la calidad del servicio de transporte implementadas</t>
  </si>
  <si>
    <t xml:space="preserve">Meta cumplida al 100%. Total acciones preventivas realizadas 23 de las 22 programadas. Puertos: 4 acciones preventivas, Así: 1. Sociedades Portuarias Maritimas,  2. Sociedades Portuarias Fluviales; 3. Empresas de Transporte Fluvial; 4. Operadores Portuarios. En consecuencia la meta esta cumplida.                                                                                                     
Concesiones: Agosto: Infraestructura Carretera Concesionado – ICC
Acción implementada: Identificación sectores críticos de accidentalidad, se implementó con la actualizó de los mapas de sectores críticos de accidentalidad conforme a los resultados consolidados al primer trimestre de 2017, los cuales se ilustran a continuación.
Infraestructura aeroportuaria no concesionada - IANC:
Acción implementada: Plan de formalización de la administración de los aeródromos de servicio público de entes territoriales, implementado con los requerimientos a los entes territoriales para que implementen mecanismos que permitan garantizar a los usuarios las condiciones mínimas de seguridad en la prestación del servicio en 101 aeródromos explotados o de propiedad de entes territoriales en donde no se ha logrado identificar la figura de administrador responsable.
Infraestructura Carretera No Concesionada - ICNC:
Acción implementada: Identificación y consolidación de los puentes en estado crítico a cargo del INVIAS, conforme a lo reporte del comité sectorial de prevención de desastre, se implementó con la práctica de seis (6) inspecciones y revisión a los puentes en estado crítico ola invernal a cargo del Instituto Nacional de Vías, verificando estado, acciones implementadas y la existencia y aplicabilidad de los planes de contingencia.
Septiembre: 1. Circular 062 del 29 de septeimbre de 2017, dirigida a alcaldes, organismos de transito y transporte, concesionarios red ferrea, operadores ferreos e invias. 2. Memorando No. 20177101075151, del 19 de septiembre de 2017, Dirigido al Ministerio de Transporte, Invitacion Mesa de Trabajo para realizar seguimiento a las Empresas de Transporte ferrero que dejaron de operar. 1. Medidas de control y proteccion para impedir y prevenir la invasion del espacio publico sobre los corredores ferreos a nivel nacional. 2. Seguimiento a Empresas que estan prestando servicio e identificar aquellas que dejaron de operar.
Transito: Cumplió con la meta anual en el primer trimestre (Se envio detalle en archivo adjunto de reporte de 1er. trimestre.                                        </t>
  </si>
  <si>
    <t xml:space="preserve">En lo acumulado del trimestre, la Delegada de Concesiones cumplió con la meta establecida a través de la emisión de 2 ciculares, a saber: 1. Circular No. 10 del 14 de marzo de 2018, Para concesionarios Carreteros, CampañaMuevete Legal apoyo y acciones para la lucha contra el transporte informal, Semana Santa 2018 y 2. Circular No. 11 del 14 de marzo de 2018, Para Terminales de Transporte, CampañaMuevete Legal apoyo y acciones para la lucha contra el transporte informal, Semana Santa 2018 </t>
  </si>
  <si>
    <t>Puertos: 1. Circular No. 29 del 29 de junio de 2018: Acciones preventivas gestionadas para minimizar condiciones de riesgos en seguridad, dirigida a las empresas de transporte fluvial
2. Circular No. 30 del 29 de junio de 2018: Acciones preventivas gestionadas para minimizar condiciones de riesgos en seguridad dirigida a las Sociedades Portuarias Marítimas, Sociedades Portuarias Fluviales, Empresas de Pilotaje y Operadores Portuarios.
Concesiones: Abril: 1. El alcalde se compromete a realizar el plan de formalización y a realizar acto administrativo para la formalización del Aeródromo.
2. Los municipios se comprometen a realizar sus proyectos conforme a lo establecido por la Aerocivil y establecer el administrador para los aeródromos a su cargo.
3. El municipio de Timbiquí se compromete a realizar el acto administrativo para la formalización administrativa de aeródromo, con lo cual se espera delegar las funciones de administrador a la Secretaria de Planeación del Municipio.
Mayo: 1. Con el fin de minimizar las condiciones de riesgo en seguridad  por el uso indebido del corredor férreo se solicita realizar controles y operativos en las zonas donde se presenta el transporte informal.
Junio: 1. Con el fin de minimizar las condiciones de riesgo en seguridad  se solicito a 53 concesiones viales, la identificacion de condición, actores indirectos y factores de riesgos que participan en la reincidencia de los sectores críticos  de accidentalidad en carreteras.</t>
  </si>
  <si>
    <t>Puertos: Desde junio cumplió la meta programada de este indicador.
Concesiones: Con corte a 30 de septiembre se programaron 7 acciones preventivas para minimizar las condiciones de riesgo en seguridad, para los vigilados a la fecha se han realizado 8 acciones. 
Transito: Las 10 que tiene programadas son para Noviembre, con lo que se estaría completando el 100% de meta del indicador para la vigencia.</t>
  </si>
  <si>
    <t>Porcentaje anual de operadores portuarios registrados ante la Superintendencia, que cumplen los requisitos</t>
  </si>
  <si>
    <t>Etapa         Mar   Abr  May  Jun   Jul   Ago   Sep    Oct   Nov  Dic
Aprobados   162   218   255   266   280   297   299 315   311   325 
Solicitudes
completas 
incluyendo
paz y salvo   256   312   329   337   355   365   366  328  320   326</t>
  </si>
  <si>
    <t xml:space="preserve"> Registros Aprobados 336
Solicitados completos incluyendo paz y salvo (Aprobados +pendiente revisión): 361
El % de cumplimiento: 93%. </t>
  </si>
  <si>
    <t xml:space="preserve">Registros Aprobados 351
Solicitados completos incluyendo paz y salvo (Aprobados +pendiente revisión) 369
El % de cumplimiento al 30 de junio es del 95%. </t>
  </si>
  <si>
    <t xml:space="preserve">Registros Aprobados 373
Solicitados completos incluyendo paz y salvo (Aprobados +pendiente revisión) 390
El % de cumplimiento al 30 de septiembre  es del 96%. </t>
  </si>
  <si>
    <t>CORMAGDALENA</t>
  </si>
  <si>
    <t>Kilómetros de corredor fluvial mantenidos</t>
  </si>
  <si>
    <t>Dada la caducidad del contrato APP No. 001 de 2014, se dejaron de mantener 256 kilometros de canal navegable comprendidos entre las poblaciones de Puerto Salgar y Barrancabermeja.</t>
  </si>
  <si>
    <t>El tramo entre Puerto Salgar y Barrancabermeja no se ha cubierto por contrato de obra dada la restricción presupuestal de la entidad. 
Por otro lado, los 117 km que comprenden el Canal del Dique no se han podido dragar en razón a un fallo judicial que ordena a Cormagdalena realizar consulta previa para un proyecto no licenciado. La Consulta Previa no ha sido posible terminarla de manera exitosa, se encuentra suspendida.</t>
  </si>
  <si>
    <t>Dada la caducidad del contrato de asociación público privada No 001-2014, Cormagdalena enfoca el esfuerzo de inversión de recursos económicos en el mantenimiento del tramo entre Barrancabermeja y Bocas de Ceniza. Por ta razón, el indicador de mantenimiento es de 256km menos, en razón a que el tramo entre Puerto Salgar y Barrancabermeja no se está manteniendo. La navegabilidad que se presenta en este tramo se da de manera natural, dependiendo de las estaciones hidrológicas.</t>
  </si>
  <si>
    <t>Dada la caducidad del contrato de asociación público privada No 001-2014, Cormagdalena enfoca el esfuerzo de inversión de recursos económicos en el mantenimiento del tramo entre Barrancabermeja y Bocas de Ceniza. Por tal razón, el indicador de mantenimiento es de 256km menos, en razón a que el tramo entre Puerto Salgar y Barrancabermeja no se está manteniendo. La navegabilidad que se presenta en este tramo se da de manera natural, dependiendo de las estaciones hidrológicas.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</si>
</sst>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quot;$&quot;* #,##0_-;\-&quot;$&quot;* #,##0_-;_-&quot;$&quot;* &quot;-&quot;_-;_-@_-"/>
    <numFmt numFmtId="165" formatCode="0.0%"/>
    <numFmt numFmtId="166" formatCode="#,##0_ ;\-#,##0\ "/>
    <numFmt numFmtId="167" formatCode="_-* #,##0.00\ _€_-;\-* #,##0.00\ _€_-;_-* &quot;-&quot;??\ _€_-;_-@_-"/>
    <numFmt numFmtId="168" formatCode="#,##0.0"/>
    <numFmt numFmtId="169" formatCode="#,##0.0_ ;\-#,##0.0\ "/>
  </numFmts>
  <fonts count="13" x14ac:knownFonts="1">
    <font>
      <sz val="11"/>
      <color rgb="FF000000"/>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sz val="16"/>
      <color theme="1"/>
      <name val="Calibri"/>
      <family val="2"/>
      <scheme val="minor"/>
    </font>
    <font>
      <sz val="11"/>
      <color rgb="FF000000"/>
      <name val="Calibri"/>
      <family val="2"/>
      <scheme val="minor"/>
    </font>
    <font>
      <b/>
      <sz val="12"/>
      <name val="Calibri"/>
      <family val="2"/>
      <scheme val="minor"/>
    </font>
    <font>
      <sz val="12"/>
      <color theme="1"/>
      <name val="Calibri"/>
      <family val="2"/>
      <scheme val="minor"/>
    </font>
    <font>
      <sz val="12"/>
      <name val="Calibri"/>
      <family val="2"/>
      <scheme val="minor"/>
    </font>
    <font>
      <sz val="10"/>
      <name val="Calibri"/>
      <family val="2"/>
      <scheme val="minor"/>
    </font>
    <font>
      <sz val="9"/>
      <name val="Calibri"/>
      <family val="2"/>
      <scheme val="minor"/>
    </font>
    <font>
      <sz val="11"/>
      <name val="Calibri"/>
      <family val="2"/>
      <scheme val="minor"/>
    </font>
    <font>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167"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2" fillId="0" borderId="0"/>
    <xf numFmtId="9" fontId="1"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3" fillId="0" borderId="0" xfId="4" applyFont="1" applyAlignment="1">
      <alignment horizontal="center" vertical="center"/>
    </xf>
    <xf numFmtId="0" fontId="2" fillId="0" borderId="0" xfId="4"/>
    <xf numFmtId="0" fontId="4" fillId="0" borderId="0" xfId="4" applyFont="1" applyAlignment="1">
      <alignment horizontal="center" vertical="center"/>
    </xf>
    <xf numFmtId="0" fontId="2" fillId="0" borderId="0" xfId="4" applyAlignment="1">
      <alignment wrapText="1"/>
    </xf>
    <xf numFmtId="0" fontId="1" fillId="0" borderId="0" xfId="4" applyFont="1"/>
    <xf numFmtId="0" fontId="6" fillId="2" borderId="1" xfId="0" applyNumberFormat="1" applyFont="1" applyFill="1" applyBorder="1" applyAlignment="1">
      <alignment horizontal="center" vertical="center" wrapText="1" readingOrder="1"/>
    </xf>
    <xf numFmtId="0" fontId="6" fillId="2" borderId="2" xfId="0" applyNumberFormat="1" applyFont="1" applyFill="1" applyBorder="1" applyAlignment="1">
      <alignment horizontal="center" vertical="center" wrapText="1" readingOrder="1"/>
    </xf>
    <xf numFmtId="0" fontId="6" fillId="2" borderId="3" xfId="0" applyNumberFormat="1" applyFont="1" applyFill="1" applyBorder="1" applyAlignment="1">
      <alignment horizontal="center" vertical="center" wrapText="1" readingOrder="1"/>
    </xf>
    <xf numFmtId="0" fontId="6" fillId="2" borderId="1" xfId="4" applyNumberFormat="1" applyFont="1" applyFill="1" applyBorder="1" applyAlignment="1">
      <alignment horizontal="center" vertical="center" wrapText="1"/>
    </xf>
    <xf numFmtId="0" fontId="6" fillId="2" borderId="3" xfId="4" applyNumberFormat="1" applyFont="1" applyFill="1" applyBorder="1" applyAlignment="1">
      <alignment horizontal="center" vertical="center" wrapText="1"/>
    </xf>
    <xf numFmtId="0" fontId="6" fillId="2" borderId="2" xfId="4" applyNumberFormat="1" applyFont="1" applyFill="1" applyBorder="1" applyAlignment="1">
      <alignment horizontal="center" vertical="center" wrapText="1"/>
    </xf>
    <xf numFmtId="0" fontId="6" fillId="2" borderId="4" xfId="4"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5" xfId="4" applyNumberFormat="1" applyFont="1" applyFill="1" applyBorder="1" applyAlignment="1">
      <alignment horizontal="center" vertical="center" wrapText="1"/>
    </xf>
    <xf numFmtId="0" fontId="6" fillId="2" borderId="6" xfId="4" applyNumberFormat="1" applyFont="1" applyFill="1" applyBorder="1" applyAlignment="1">
      <alignment horizontal="center" vertical="center" wrapText="1"/>
    </xf>
    <xf numFmtId="0" fontId="6" fillId="2" borderId="7" xfId="4"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readingOrder="1"/>
    </xf>
    <xf numFmtId="0" fontId="6" fillId="2" borderId="9" xfId="0" applyNumberFormat="1" applyFont="1" applyFill="1" applyBorder="1" applyAlignment="1">
      <alignment horizontal="center" vertical="center" wrapText="1" readingOrder="1"/>
    </xf>
    <xf numFmtId="0" fontId="6" fillId="2" borderId="10" xfId="0" applyNumberFormat="1" applyFont="1" applyFill="1" applyBorder="1" applyAlignment="1">
      <alignment horizontal="center" vertical="center" wrapText="1" readingOrder="1"/>
    </xf>
    <xf numFmtId="0" fontId="6" fillId="2" borderId="8" xfId="4"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0" fontId="6" fillId="2" borderId="8" xfId="4" applyNumberFormat="1" applyFont="1" applyFill="1" applyBorder="1" applyAlignment="1">
      <alignment horizontal="center" vertical="center" wrapText="1"/>
    </xf>
    <xf numFmtId="0" fontId="6" fillId="2" borderId="9" xfId="4" applyNumberFormat="1" applyFont="1" applyFill="1" applyBorder="1" applyAlignment="1">
      <alignment horizontal="center" vertical="center" wrapText="1"/>
    </xf>
    <xf numFmtId="0" fontId="6" fillId="2" borderId="11" xfId="4"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0" fontId="7" fillId="0" borderId="12" xfId="4" applyFont="1" applyBorder="1" applyAlignment="1">
      <alignment vertical="center" wrapText="1"/>
    </xf>
    <xf numFmtId="0" fontId="7" fillId="0" borderId="13" xfId="4" applyFont="1" applyBorder="1" applyAlignment="1">
      <alignment vertical="center" wrapText="1"/>
    </xf>
    <xf numFmtId="0" fontId="7" fillId="0" borderId="14" xfId="4" applyFont="1" applyBorder="1" applyAlignment="1">
      <alignment vertical="center" wrapText="1"/>
    </xf>
    <xf numFmtId="0" fontId="8" fillId="3" borderId="12" xfId="4" applyNumberFormat="1" applyFont="1" applyFill="1" applyBorder="1" applyAlignment="1">
      <alignment horizontal="center" vertical="center" wrapText="1" readingOrder="1"/>
    </xf>
    <xf numFmtId="0" fontId="8" fillId="3" borderId="14" xfId="4" applyNumberFormat="1" applyFont="1" applyFill="1" applyBorder="1" applyAlignment="1">
      <alignment horizontal="center" vertical="center" wrapText="1" readingOrder="1"/>
    </xf>
    <xf numFmtId="0" fontId="8" fillId="3" borderId="12" xfId="0" applyNumberFormat="1" applyFont="1" applyFill="1" applyBorder="1" applyAlignment="1">
      <alignment horizontal="center" vertical="center" wrapText="1" readingOrder="1"/>
    </xf>
    <xf numFmtId="0" fontId="8" fillId="3" borderId="13" xfId="0" applyNumberFormat="1" applyFont="1" applyFill="1" applyBorder="1" applyAlignment="1">
      <alignment horizontal="center" vertical="center" wrapText="1" readingOrder="1"/>
    </xf>
    <xf numFmtId="0" fontId="8" fillId="3" borderId="15" xfId="0" applyNumberFormat="1" applyFont="1" applyFill="1" applyBorder="1" applyAlignment="1">
      <alignment horizontal="center" vertical="center" wrapText="1" readingOrder="1"/>
    </xf>
    <xf numFmtId="164" fontId="8" fillId="3" borderId="12" xfId="2" applyFont="1" applyFill="1" applyBorder="1" applyAlignment="1">
      <alignment horizontal="center" vertical="center" wrapText="1" readingOrder="1"/>
    </xf>
    <xf numFmtId="164" fontId="8" fillId="3" borderId="13" xfId="2" applyFont="1" applyFill="1" applyBorder="1" applyAlignment="1">
      <alignment horizontal="center" vertical="center" wrapText="1" readingOrder="1"/>
    </xf>
    <xf numFmtId="164" fontId="8" fillId="3" borderId="15" xfId="2" applyFont="1" applyFill="1" applyBorder="1" applyAlignment="1">
      <alignment horizontal="center" vertical="center" wrapText="1" readingOrder="1"/>
    </xf>
    <xf numFmtId="1" fontId="8" fillId="3" borderId="13" xfId="3" applyNumberFormat="1" applyFont="1" applyFill="1" applyBorder="1" applyAlignment="1">
      <alignment horizontal="center" vertical="center" wrapText="1"/>
    </xf>
    <xf numFmtId="1" fontId="9" fillId="3" borderId="13" xfId="3" applyNumberFormat="1" applyFont="1" applyFill="1" applyBorder="1" applyAlignment="1">
      <alignment horizontal="left" vertical="center" wrapText="1"/>
    </xf>
    <xf numFmtId="1" fontId="8" fillId="3" borderId="14" xfId="5" applyNumberFormat="1" applyFont="1" applyFill="1" applyBorder="1" applyAlignment="1">
      <alignment horizontal="center" vertical="center" wrapText="1"/>
    </xf>
    <xf numFmtId="0" fontId="7" fillId="0" borderId="16" xfId="4" applyFont="1" applyBorder="1" applyAlignment="1">
      <alignment vertical="center" wrapText="1"/>
    </xf>
    <xf numFmtId="0" fontId="7" fillId="0" borderId="17" xfId="4" applyFont="1" applyBorder="1" applyAlignment="1">
      <alignment vertical="center" wrapText="1"/>
    </xf>
    <xf numFmtId="0" fontId="7" fillId="0" borderId="18" xfId="4" applyFont="1" applyBorder="1" applyAlignment="1">
      <alignment vertical="center" wrapText="1"/>
    </xf>
    <xf numFmtId="0" fontId="8" fillId="3" borderId="16" xfId="4" applyNumberFormat="1" applyFont="1" applyFill="1" applyBorder="1" applyAlignment="1">
      <alignment horizontal="center" vertical="center" wrapText="1" readingOrder="1"/>
    </xf>
    <xf numFmtId="0" fontId="8" fillId="3" borderId="18" xfId="4" applyNumberFormat="1" applyFont="1" applyFill="1" applyBorder="1" applyAlignment="1">
      <alignment horizontal="center" vertical="center" wrapText="1" readingOrder="1"/>
    </xf>
    <xf numFmtId="0" fontId="8" fillId="3" borderId="16" xfId="0" applyNumberFormat="1" applyFont="1" applyFill="1" applyBorder="1" applyAlignment="1">
      <alignment horizontal="center" vertical="center" wrapText="1" readingOrder="1"/>
    </xf>
    <xf numFmtId="0" fontId="8" fillId="3" borderId="17" xfId="0" applyNumberFormat="1" applyFont="1" applyFill="1" applyBorder="1" applyAlignment="1">
      <alignment horizontal="center" vertical="center" wrapText="1" readingOrder="1"/>
    </xf>
    <xf numFmtId="0" fontId="8" fillId="3" borderId="19" xfId="0" applyNumberFormat="1" applyFont="1" applyFill="1" applyBorder="1" applyAlignment="1">
      <alignment horizontal="center" vertical="center" wrapText="1" readingOrder="1"/>
    </xf>
    <xf numFmtId="164" fontId="8" fillId="3" borderId="16" xfId="2" applyFont="1" applyFill="1" applyBorder="1" applyAlignment="1">
      <alignment horizontal="center" vertical="center" wrapText="1" readingOrder="1"/>
    </xf>
    <xf numFmtId="164" fontId="8" fillId="3" borderId="17" xfId="2" applyFont="1" applyFill="1" applyBorder="1" applyAlignment="1">
      <alignment horizontal="center" vertical="center" wrapText="1" readingOrder="1"/>
    </xf>
    <xf numFmtId="164" fontId="8" fillId="3" borderId="19" xfId="2" applyFont="1" applyFill="1" applyBorder="1" applyAlignment="1">
      <alignment horizontal="center" vertical="center" wrapText="1" readingOrder="1"/>
    </xf>
    <xf numFmtId="1" fontId="8" fillId="3" borderId="17" xfId="3" applyNumberFormat="1" applyFont="1" applyFill="1" applyBorder="1" applyAlignment="1">
      <alignment horizontal="center" vertical="center" wrapText="1"/>
    </xf>
    <xf numFmtId="1" fontId="9" fillId="3" borderId="17" xfId="3" applyNumberFormat="1" applyFont="1" applyFill="1" applyBorder="1" applyAlignment="1">
      <alignment horizontal="left" vertical="center" wrapText="1"/>
    </xf>
    <xf numFmtId="1" fontId="8" fillId="3" borderId="18" xfId="5" applyNumberFormat="1" applyFont="1" applyFill="1" applyBorder="1" applyAlignment="1">
      <alignment horizontal="center" vertical="center" wrapText="1"/>
    </xf>
    <xf numFmtId="9" fontId="8" fillId="3" borderId="16" xfId="5" applyFont="1" applyFill="1" applyBorder="1" applyAlignment="1">
      <alignment horizontal="center" vertical="center" wrapText="1" readingOrder="1"/>
    </xf>
    <xf numFmtId="9" fontId="8" fillId="3" borderId="18" xfId="3" applyFont="1" applyFill="1" applyBorder="1" applyAlignment="1">
      <alignment horizontal="center" vertical="center" wrapText="1" readingOrder="1"/>
    </xf>
    <xf numFmtId="9" fontId="8" fillId="3" borderId="16" xfId="3" applyFont="1" applyFill="1" applyBorder="1" applyAlignment="1">
      <alignment horizontal="center" vertical="center" wrapText="1" readingOrder="1"/>
    </xf>
    <xf numFmtId="9" fontId="8" fillId="3" borderId="17" xfId="3" applyFont="1" applyFill="1" applyBorder="1" applyAlignment="1">
      <alignment horizontal="center" vertical="center" wrapText="1" readingOrder="1"/>
    </xf>
    <xf numFmtId="9" fontId="8" fillId="3" borderId="19" xfId="3" applyFont="1" applyFill="1" applyBorder="1" applyAlignment="1">
      <alignment horizontal="center" vertical="center" wrapText="1" readingOrder="1"/>
    </xf>
    <xf numFmtId="49" fontId="8" fillId="3" borderId="20" xfId="2" applyNumberFormat="1" applyFont="1" applyFill="1" applyBorder="1" applyAlignment="1">
      <alignment horizontal="left" vertical="center" wrapText="1" readingOrder="1"/>
    </xf>
    <xf numFmtId="49" fontId="8" fillId="3" borderId="21" xfId="2" applyNumberFormat="1" applyFont="1" applyFill="1" applyBorder="1" applyAlignment="1">
      <alignment horizontal="left" vertical="center" wrapText="1" readingOrder="1"/>
    </xf>
    <xf numFmtId="49" fontId="8" fillId="3" borderId="22" xfId="2" applyNumberFormat="1" applyFont="1" applyFill="1" applyBorder="1" applyAlignment="1">
      <alignment horizontal="left" vertical="center" wrapText="1" readingOrder="1"/>
    </xf>
    <xf numFmtId="10" fontId="8" fillId="3" borderId="17" xfId="3" applyNumberFormat="1" applyFont="1" applyFill="1" applyBorder="1" applyAlignment="1">
      <alignment horizontal="center" vertical="center" wrapText="1" readingOrder="1"/>
    </xf>
    <xf numFmtId="10" fontId="9" fillId="3" borderId="17" xfId="3" applyNumberFormat="1" applyFont="1" applyFill="1" applyBorder="1" applyAlignment="1">
      <alignment horizontal="left" vertical="center" wrapText="1"/>
    </xf>
    <xf numFmtId="10" fontId="8" fillId="3" borderId="18" xfId="5" applyNumberFormat="1" applyFont="1" applyFill="1" applyBorder="1" applyAlignment="1">
      <alignment horizontal="center" vertical="center" wrapText="1" readingOrder="1"/>
    </xf>
    <xf numFmtId="166" fontId="8" fillId="3" borderId="16" xfId="6" applyNumberFormat="1" applyFont="1" applyFill="1" applyBorder="1" applyAlignment="1">
      <alignment horizontal="center" vertical="center" wrapText="1" readingOrder="1"/>
    </xf>
    <xf numFmtId="166" fontId="8" fillId="3" borderId="18" xfId="6" applyNumberFormat="1" applyFont="1" applyFill="1" applyBorder="1" applyAlignment="1">
      <alignment horizontal="center" vertical="center" wrapText="1" readingOrder="1"/>
    </xf>
    <xf numFmtId="166" fontId="8" fillId="3" borderId="16" xfId="1" applyNumberFormat="1" applyFont="1" applyFill="1" applyBorder="1" applyAlignment="1">
      <alignment horizontal="center" vertical="center" wrapText="1" readingOrder="1"/>
    </xf>
    <xf numFmtId="166" fontId="8" fillId="3" borderId="17" xfId="1" applyNumberFormat="1" applyFont="1" applyFill="1" applyBorder="1" applyAlignment="1">
      <alignment horizontal="center" vertical="center" wrapText="1" readingOrder="1"/>
    </xf>
    <xf numFmtId="166" fontId="8" fillId="3" borderId="19" xfId="1" applyNumberFormat="1" applyFont="1" applyFill="1" applyBorder="1" applyAlignment="1">
      <alignment horizontal="center" vertical="center" wrapText="1" readingOrder="1"/>
    </xf>
    <xf numFmtId="166" fontId="9" fillId="3" borderId="17" xfId="1" applyNumberFormat="1" applyFont="1" applyFill="1" applyBorder="1" applyAlignment="1">
      <alignment horizontal="left" vertical="center" wrapText="1"/>
    </xf>
    <xf numFmtId="9" fontId="8" fillId="3" borderId="18" xfId="5" applyFont="1" applyFill="1" applyBorder="1" applyAlignment="1">
      <alignment horizontal="center" vertical="center" wrapText="1" readingOrder="1"/>
    </xf>
    <xf numFmtId="49" fontId="10" fillId="3" borderId="20" xfId="2" applyNumberFormat="1" applyFont="1" applyFill="1" applyBorder="1" applyAlignment="1">
      <alignment horizontal="left" vertical="center" wrapText="1" readingOrder="1"/>
    </xf>
    <xf numFmtId="49" fontId="10" fillId="3" borderId="21" xfId="2" applyNumberFormat="1" applyFont="1" applyFill="1" applyBorder="1" applyAlignment="1">
      <alignment horizontal="left" vertical="center" wrapText="1" readingOrder="1"/>
    </xf>
    <xf numFmtId="49" fontId="10" fillId="3" borderId="22" xfId="2" applyNumberFormat="1" applyFont="1" applyFill="1" applyBorder="1" applyAlignment="1">
      <alignment horizontal="left" vertical="center" wrapText="1" readingOrder="1"/>
    </xf>
    <xf numFmtId="9" fontId="9" fillId="3" borderId="17" xfId="3" applyFont="1" applyFill="1" applyBorder="1" applyAlignment="1">
      <alignment horizontal="left" vertical="center" wrapText="1"/>
    </xf>
    <xf numFmtId="49" fontId="11" fillId="0" borderId="20" xfId="2" applyNumberFormat="1" applyFont="1" applyFill="1" applyBorder="1" applyAlignment="1">
      <alignment horizontal="left" vertical="center" wrapText="1" readingOrder="1"/>
    </xf>
    <xf numFmtId="49" fontId="11" fillId="0" borderId="21" xfId="2" applyNumberFormat="1" applyFont="1" applyFill="1" applyBorder="1" applyAlignment="1">
      <alignment horizontal="left" vertical="center" wrapText="1" readingOrder="1"/>
    </xf>
    <xf numFmtId="49" fontId="11" fillId="0" borderId="22" xfId="2" applyNumberFormat="1" applyFont="1" applyFill="1" applyBorder="1" applyAlignment="1">
      <alignment horizontal="left" vertical="center" wrapText="1" readingOrder="1"/>
    </xf>
    <xf numFmtId="0" fontId="8" fillId="3" borderId="16" xfId="4" applyFont="1" applyFill="1" applyBorder="1" applyAlignment="1">
      <alignment horizontal="center" vertical="center" wrapText="1" readingOrder="1"/>
    </xf>
    <xf numFmtId="0" fontId="8" fillId="3" borderId="16" xfId="0" applyFont="1" applyFill="1" applyBorder="1" applyAlignment="1">
      <alignment horizontal="center" vertical="center" wrapText="1" readingOrder="1"/>
    </xf>
    <xf numFmtId="0" fontId="8" fillId="3" borderId="17" xfId="0" applyFont="1" applyFill="1" applyBorder="1" applyAlignment="1">
      <alignment horizontal="center" vertical="center" wrapText="1" readingOrder="1"/>
    </xf>
    <xf numFmtId="0" fontId="8" fillId="3" borderId="19" xfId="0" applyFont="1" applyFill="1" applyBorder="1" applyAlignment="1">
      <alignment horizontal="center" vertical="center" wrapText="1" readingOrder="1"/>
    </xf>
    <xf numFmtId="0" fontId="9" fillId="3" borderId="17" xfId="0" applyFont="1" applyFill="1" applyBorder="1" applyAlignment="1">
      <alignment horizontal="left" vertical="center" wrapText="1"/>
    </xf>
    <xf numFmtId="0" fontId="8" fillId="3" borderId="18" xfId="4" applyFont="1" applyFill="1" applyBorder="1" applyAlignment="1">
      <alignment horizontal="center" vertical="center" wrapText="1" readingOrder="1"/>
    </xf>
    <xf numFmtId="0" fontId="8" fillId="0" borderId="16" xfId="4" applyFont="1" applyFill="1" applyBorder="1" applyAlignment="1">
      <alignment horizontal="center" vertical="center" wrapText="1" readingOrder="1"/>
    </xf>
    <xf numFmtId="0" fontId="8" fillId="0" borderId="16" xfId="0" applyFont="1" applyFill="1" applyBorder="1" applyAlignment="1">
      <alignment horizontal="center" vertical="center" wrapText="1" readingOrder="1"/>
    </xf>
    <xf numFmtId="0" fontId="8" fillId="0" borderId="17" xfId="0" applyFont="1" applyFill="1" applyBorder="1" applyAlignment="1">
      <alignment horizontal="center" vertical="center" wrapText="1" readingOrder="1"/>
    </xf>
    <xf numFmtId="0" fontId="8" fillId="0" borderId="19" xfId="0" applyFont="1" applyFill="1" applyBorder="1" applyAlignment="1">
      <alignment horizontal="center" vertical="center" wrapText="1" readingOrder="1"/>
    </xf>
    <xf numFmtId="0" fontId="9" fillId="0" borderId="17" xfId="0" applyFont="1" applyFill="1" applyBorder="1" applyAlignment="1">
      <alignment horizontal="left" vertical="center" wrapText="1"/>
    </xf>
    <xf numFmtId="0" fontId="8" fillId="0" borderId="18" xfId="4" applyFont="1" applyFill="1" applyBorder="1" applyAlignment="1">
      <alignment horizontal="center" vertical="center" wrapText="1" readingOrder="1"/>
    </xf>
    <xf numFmtId="2" fontId="8" fillId="3" borderId="18" xfId="4" applyNumberFormat="1" applyFont="1" applyFill="1" applyBorder="1" applyAlignment="1">
      <alignment horizontal="center" vertical="center" wrapText="1" readingOrder="1"/>
    </xf>
    <xf numFmtId="168" fontId="8" fillId="3" borderId="16" xfId="3" applyNumberFormat="1" applyFont="1" applyFill="1" applyBorder="1" applyAlignment="1">
      <alignment horizontal="center" vertical="center" wrapText="1" readingOrder="1"/>
    </xf>
    <xf numFmtId="168" fontId="8" fillId="3" borderId="17" xfId="3" applyNumberFormat="1" applyFont="1" applyFill="1" applyBorder="1" applyAlignment="1">
      <alignment horizontal="center" vertical="center" wrapText="1" readingOrder="1"/>
    </xf>
    <xf numFmtId="168" fontId="8" fillId="3" borderId="19" xfId="3" applyNumberFormat="1" applyFont="1" applyFill="1" applyBorder="1" applyAlignment="1">
      <alignment horizontal="center" vertical="center" wrapText="1" readingOrder="1"/>
    </xf>
    <xf numFmtId="165" fontId="9" fillId="3" borderId="17" xfId="3" applyNumberFormat="1" applyFont="1" applyFill="1" applyBorder="1" applyAlignment="1">
      <alignment horizontal="left" vertical="center" wrapText="1"/>
    </xf>
    <xf numFmtId="168" fontId="8" fillId="3" borderId="18" xfId="6" applyNumberFormat="1" applyFont="1" applyFill="1" applyBorder="1" applyAlignment="1">
      <alignment horizontal="center" vertical="center" wrapText="1" readingOrder="1"/>
    </xf>
    <xf numFmtId="9" fontId="7" fillId="3" borderId="16" xfId="5" applyFont="1" applyFill="1" applyBorder="1" applyAlignment="1">
      <alignment horizontal="center" vertical="center" wrapText="1" readingOrder="1"/>
    </xf>
    <xf numFmtId="9" fontId="7" fillId="3" borderId="16" xfId="3" applyFont="1" applyFill="1" applyBorder="1" applyAlignment="1">
      <alignment horizontal="center" vertical="center" wrapText="1" readingOrder="1"/>
    </xf>
    <xf numFmtId="9" fontId="7" fillId="3" borderId="17" xfId="3" applyFont="1" applyFill="1" applyBorder="1" applyAlignment="1">
      <alignment horizontal="center" vertical="center" wrapText="1" readingOrder="1"/>
    </xf>
    <xf numFmtId="9" fontId="7" fillId="3" borderId="19" xfId="3" applyFont="1" applyFill="1" applyBorder="1" applyAlignment="1">
      <alignment horizontal="center" vertical="center" wrapText="1" readingOrder="1"/>
    </xf>
    <xf numFmtId="165" fontId="7" fillId="3" borderId="16" xfId="3" applyNumberFormat="1" applyFont="1" applyFill="1" applyBorder="1" applyAlignment="1">
      <alignment horizontal="center" vertical="center" wrapText="1" readingOrder="1"/>
    </xf>
    <xf numFmtId="165" fontId="7" fillId="3" borderId="17" xfId="3" applyNumberFormat="1" applyFont="1" applyFill="1" applyBorder="1" applyAlignment="1">
      <alignment horizontal="center" vertical="center" wrapText="1" readingOrder="1"/>
    </xf>
    <xf numFmtId="165" fontId="12" fillId="3" borderId="17" xfId="3" applyNumberFormat="1" applyFont="1" applyFill="1" applyBorder="1" applyAlignment="1">
      <alignment horizontal="left" vertical="center" wrapText="1"/>
    </xf>
    <xf numFmtId="165" fontId="7" fillId="3" borderId="18" xfId="5" applyNumberFormat="1" applyFont="1" applyFill="1" applyBorder="1" applyAlignment="1">
      <alignment horizontal="center" vertical="center" wrapText="1" readingOrder="1"/>
    </xf>
    <xf numFmtId="165" fontId="8" fillId="3" borderId="17" xfId="3" applyNumberFormat="1" applyFont="1" applyFill="1" applyBorder="1" applyAlignment="1">
      <alignment horizontal="center" vertical="center" wrapText="1" readingOrder="1"/>
    </xf>
    <xf numFmtId="3" fontId="8" fillId="3" borderId="16" xfId="6" applyNumberFormat="1" applyFont="1" applyFill="1" applyBorder="1" applyAlignment="1">
      <alignment horizontal="center" vertical="center" wrapText="1" readingOrder="1"/>
    </xf>
    <xf numFmtId="3" fontId="8" fillId="3" borderId="16" xfId="1" applyNumberFormat="1" applyFont="1" applyFill="1" applyBorder="1" applyAlignment="1">
      <alignment horizontal="center" vertical="center" wrapText="1" readingOrder="1"/>
    </xf>
    <xf numFmtId="3" fontId="8" fillId="3" borderId="17" xfId="1" applyNumberFormat="1" applyFont="1" applyFill="1" applyBorder="1" applyAlignment="1">
      <alignment horizontal="center" vertical="center" wrapText="1" readingOrder="1"/>
    </xf>
    <xf numFmtId="3" fontId="8" fillId="3" borderId="19" xfId="1" applyNumberFormat="1" applyFont="1" applyFill="1" applyBorder="1" applyAlignment="1">
      <alignment horizontal="center" vertical="center" wrapText="1" readingOrder="1"/>
    </xf>
    <xf numFmtId="3" fontId="9" fillId="3" borderId="17" xfId="1" applyNumberFormat="1" applyFont="1" applyFill="1" applyBorder="1" applyAlignment="1">
      <alignment horizontal="left" vertical="center" wrapText="1"/>
    </xf>
    <xf numFmtId="3" fontId="8" fillId="3" borderId="18" xfId="6" applyNumberFormat="1" applyFont="1" applyFill="1" applyBorder="1" applyAlignment="1">
      <alignment horizontal="center" vertical="center" wrapText="1" readingOrder="1"/>
    </xf>
    <xf numFmtId="0" fontId="9" fillId="3" borderId="17" xfId="0" applyNumberFormat="1" applyFont="1" applyFill="1" applyBorder="1" applyAlignment="1">
      <alignment horizontal="left" vertical="center" wrapText="1" readingOrder="1"/>
    </xf>
    <xf numFmtId="49" fontId="11" fillId="3" borderId="20" xfId="2" applyNumberFormat="1" applyFont="1" applyFill="1" applyBorder="1" applyAlignment="1">
      <alignment horizontal="left" vertical="center" wrapText="1" readingOrder="1"/>
    </xf>
    <xf numFmtId="49" fontId="11" fillId="3" borderId="21" xfId="2" applyNumberFormat="1" applyFont="1" applyFill="1" applyBorder="1" applyAlignment="1">
      <alignment horizontal="left" vertical="center" wrapText="1" readingOrder="1"/>
    </xf>
    <xf numFmtId="49" fontId="11" fillId="3" borderId="23" xfId="2" applyNumberFormat="1" applyFont="1" applyFill="1" applyBorder="1" applyAlignment="1">
      <alignment horizontal="left" vertical="center" wrapText="1" readingOrder="1"/>
    </xf>
    <xf numFmtId="0" fontId="9" fillId="0" borderId="17" xfId="0" applyNumberFormat="1" applyFont="1" applyFill="1" applyBorder="1" applyAlignment="1">
      <alignment horizontal="left" vertical="center" wrapText="1" readingOrder="1"/>
    </xf>
    <xf numFmtId="166" fontId="9" fillId="3" borderId="17" xfId="1" applyNumberFormat="1" applyFont="1" applyFill="1" applyBorder="1" applyAlignment="1">
      <alignment horizontal="left" vertical="center" wrapText="1" readingOrder="1"/>
    </xf>
    <xf numFmtId="169" fontId="8" fillId="3" borderId="17" xfId="1" applyNumberFormat="1" applyFont="1" applyFill="1" applyBorder="1" applyAlignment="1">
      <alignment horizontal="center" vertical="center" wrapText="1" readingOrder="1"/>
    </xf>
    <xf numFmtId="169" fontId="9" fillId="3" borderId="17" xfId="1" applyNumberFormat="1" applyFont="1" applyFill="1" applyBorder="1" applyAlignment="1">
      <alignment horizontal="left" vertical="center" wrapText="1" readingOrder="1"/>
    </xf>
    <xf numFmtId="169" fontId="8" fillId="3" borderId="18" xfId="6" applyNumberFormat="1" applyFont="1" applyFill="1" applyBorder="1" applyAlignment="1">
      <alignment horizontal="center" vertical="center" wrapText="1" readingOrder="1"/>
    </xf>
    <xf numFmtId="164" fontId="8" fillId="3" borderId="24" xfId="2" applyFont="1" applyFill="1" applyBorder="1" applyAlignment="1">
      <alignment horizontal="center" vertical="center" wrapText="1" readingOrder="1"/>
    </xf>
    <xf numFmtId="164" fontId="8" fillId="3" borderId="25" xfId="2" applyFont="1" applyFill="1" applyBorder="1" applyAlignment="1">
      <alignment horizontal="center" vertical="center" wrapText="1" readingOrder="1"/>
    </xf>
    <xf numFmtId="164" fontId="8" fillId="3" borderId="26" xfId="2" applyFont="1" applyFill="1" applyBorder="1" applyAlignment="1">
      <alignment horizontal="center" vertical="center" wrapText="1" readingOrder="1"/>
    </xf>
    <xf numFmtId="164" fontId="8" fillId="3" borderId="12" xfId="2" applyFont="1" applyFill="1" applyBorder="1" applyAlignment="1">
      <alignment horizontal="center" vertical="center" wrapText="1" readingOrder="1"/>
    </xf>
    <xf numFmtId="164" fontId="8" fillId="3" borderId="13" xfId="2" applyFont="1" applyFill="1" applyBorder="1" applyAlignment="1">
      <alignment horizontal="center" vertical="center" wrapText="1" readingOrder="1"/>
    </xf>
    <xf numFmtId="164" fontId="8" fillId="3" borderId="15" xfId="2" applyFont="1" applyFill="1" applyBorder="1" applyAlignment="1">
      <alignment horizontal="center" vertical="center" wrapText="1" readingOrder="1"/>
    </xf>
    <xf numFmtId="2" fontId="8" fillId="3" borderId="16" xfId="6" applyNumberFormat="1" applyFont="1" applyFill="1" applyBorder="1" applyAlignment="1">
      <alignment horizontal="center" vertical="center" wrapText="1" readingOrder="1"/>
    </xf>
    <xf numFmtId="2" fontId="8" fillId="3" borderId="16" xfId="1" applyNumberFormat="1" applyFont="1" applyFill="1" applyBorder="1" applyAlignment="1">
      <alignment horizontal="center" vertical="center" wrapText="1" readingOrder="1"/>
    </xf>
    <xf numFmtId="2" fontId="8" fillId="3" borderId="17" xfId="1" applyNumberFormat="1" applyFont="1" applyFill="1" applyBorder="1" applyAlignment="1">
      <alignment horizontal="center" vertical="center" wrapText="1" readingOrder="1"/>
    </xf>
    <xf numFmtId="2" fontId="8" fillId="3" borderId="19" xfId="1" applyNumberFormat="1" applyFont="1" applyFill="1" applyBorder="1" applyAlignment="1">
      <alignment horizontal="center" vertical="center" wrapText="1" readingOrder="1"/>
    </xf>
    <xf numFmtId="2" fontId="9" fillId="3" borderId="17" xfId="1" applyNumberFormat="1" applyFont="1" applyFill="1" applyBorder="1" applyAlignment="1">
      <alignment horizontal="left" vertical="center" wrapText="1" readingOrder="1"/>
    </xf>
    <xf numFmtId="2" fontId="8" fillId="3" borderId="18" xfId="6" applyNumberFormat="1" applyFont="1" applyFill="1" applyBorder="1" applyAlignment="1">
      <alignment horizontal="center" vertical="center" wrapText="1" readingOrder="1"/>
    </xf>
    <xf numFmtId="0" fontId="9" fillId="3" borderId="17" xfId="0" applyFont="1" applyFill="1" applyBorder="1" applyAlignment="1">
      <alignment horizontal="left" vertical="center" wrapText="1" readingOrder="1"/>
    </xf>
    <xf numFmtId="165" fontId="9" fillId="3" borderId="17" xfId="3" applyNumberFormat="1" applyFont="1" applyFill="1" applyBorder="1" applyAlignment="1">
      <alignment horizontal="left" vertical="center" wrapText="1" readingOrder="1"/>
    </xf>
    <xf numFmtId="165" fontId="8" fillId="3" borderId="18" xfId="5" applyNumberFormat="1" applyFont="1" applyFill="1" applyBorder="1" applyAlignment="1">
      <alignment horizontal="center" vertical="center" wrapText="1" readingOrder="1"/>
    </xf>
    <xf numFmtId="9" fontId="9" fillId="3" borderId="17" xfId="3" applyFont="1" applyFill="1" applyBorder="1" applyAlignment="1">
      <alignment horizontal="left" vertical="center" wrapText="1" readingOrder="1"/>
    </xf>
    <xf numFmtId="9" fontId="8" fillId="3" borderId="17" xfId="0" applyNumberFormat="1" applyFont="1" applyFill="1" applyBorder="1" applyAlignment="1">
      <alignment horizontal="center" vertical="center" wrapText="1"/>
    </xf>
    <xf numFmtId="9" fontId="9" fillId="3" borderId="17" xfId="0" applyNumberFormat="1" applyFont="1" applyFill="1" applyBorder="1" applyAlignment="1">
      <alignment horizontal="left" vertical="center" wrapText="1" readingOrder="1"/>
    </xf>
    <xf numFmtId="9" fontId="8" fillId="3" borderId="18" xfId="4" applyNumberFormat="1" applyFont="1" applyFill="1" applyBorder="1" applyAlignment="1">
      <alignment horizontal="center" vertical="center" wrapText="1"/>
    </xf>
    <xf numFmtId="0" fontId="7" fillId="0" borderId="8" xfId="4" applyFont="1" applyBorder="1" applyAlignment="1">
      <alignment vertical="center" wrapText="1"/>
    </xf>
    <xf numFmtId="0" fontId="7" fillId="0" borderId="9" xfId="4" applyFont="1" applyBorder="1" applyAlignment="1">
      <alignment vertical="center" wrapText="1"/>
    </xf>
    <xf numFmtId="0" fontId="7" fillId="0" borderId="10" xfId="4" applyFont="1" applyBorder="1" applyAlignment="1">
      <alignment vertical="center" wrapText="1"/>
    </xf>
    <xf numFmtId="166" fontId="8" fillId="3" borderId="8" xfId="6" applyNumberFormat="1" applyFont="1" applyFill="1" applyBorder="1" applyAlignment="1">
      <alignment horizontal="center" vertical="center" wrapText="1" readingOrder="1"/>
    </xf>
    <xf numFmtId="0" fontId="8" fillId="3" borderId="10" xfId="4" applyNumberFormat="1" applyFont="1" applyFill="1" applyBorder="1" applyAlignment="1">
      <alignment horizontal="center" vertical="center" wrapText="1" readingOrder="1"/>
    </xf>
    <xf numFmtId="166" fontId="8" fillId="3" borderId="8" xfId="1" applyNumberFormat="1" applyFont="1" applyFill="1" applyBorder="1" applyAlignment="1">
      <alignment horizontal="center" vertical="center" wrapText="1" readingOrder="1"/>
    </xf>
    <xf numFmtId="166" fontId="8" fillId="3" borderId="9" xfId="1" applyNumberFormat="1" applyFont="1" applyFill="1" applyBorder="1" applyAlignment="1">
      <alignment horizontal="center" vertical="center" wrapText="1" readingOrder="1"/>
    </xf>
    <xf numFmtId="166" fontId="8" fillId="3" borderId="11" xfId="1" applyNumberFormat="1" applyFont="1" applyFill="1" applyBorder="1" applyAlignment="1">
      <alignment horizontal="center" vertical="center" wrapText="1" readingOrder="1"/>
    </xf>
    <xf numFmtId="164" fontId="8" fillId="3" borderId="8" xfId="2" applyFont="1" applyFill="1" applyBorder="1" applyAlignment="1">
      <alignment horizontal="center" vertical="center" wrapText="1" readingOrder="1"/>
    </xf>
    <xf numFmtId="164" fontId="8" fillId="3" borderId="9" xfId="2" applyFont="1" applyFill="1" applyBorder="1" applyAlignment="1">
      <alignment horizontal="center" vertical="center" wrapText="1" readingOrder="1"/>
    </xf>
    <xf numFmtId="164" fontId="8" fillId="3" borderId="11" xfId="2" applyFont="1" applyFill="1" applyBorder="1" applyAlignment="1">
      <alignment horizontal="center" vertical="center" wrapText="1" readingOrder="1"/>
    </xf>
    <xf numFmtId="166" fontId="9" fillId="3" borderId="9" xfId="1" applyNumberFormat="1" applyFont="1" applyFill="1" applyBorder="1" applyAlignment="1">
      <alignment horizontal="left" vertical="center" wrapText="1" readingOrder="1"/>
    </xf>
    <xf numFmtId="166" fontId="8" fillId="3" borderId="10" xfId="6" applyNumberFormat="1" applyFont="1" applyFill="1" applyBorder="1" applyAlignment="1">
      <alignment horizontal="center" vertical="center" wrapText="1" readingOrder="1"/>
    </xf>
    <xf numFmtId="0" fontId="11" fillId="0" borderId="0" xfId="4" applyFont="1"/>
    <xf numFmtId="0" fontId="6" fillId="2" borderId="27" xfId="4" applyNumberFormat="1" applyFont="1" applyFill="1" applyBorder="1" applyAlignment="1">
      <alignment horizontal="center" vertical="center" wrapText="1"/>
    </xf>
    <xf numFmtId="0" fontId="6" fillId="2" borderId="28" xfId="4" applyNumberFormat="1" applyFont="1" applyFill="1" applyBorder="1" applyAlignment="1">
      <alignment horizontal="center" vertical="center" wrapText="1"/>
    </xf>
    <xf numFmtId="1" fontId="8" fillId="3" borderId="29" xfId="5" applyNumberFormat="1" applyFont="1" applyFill="1" applyBorder="1" applyAlignment="1">
      <alignment horizontal="center" vertical="center" wrapText="1"/>
    </xf>
    <xf numFmtId="1" fontId="8" fillId="3" borderId="30" xfId="5" applyNumberFormat="1" applyFont="1" applyFill="1" applyBorder="1" applyAlignment="1">
      <alignment horizontal="center" vertical="center" wrapText="1"/>
    </xf>
    <xf numFmtId="10" fontId="8" fillId="3" borderId="30" xfId="5" applyNumberFormat="1" applyFont="1" applyFill="1" applyBorder="1" applyAlignment="1">
      <alignment horizontal="center" vertical="center" wrapText="1" readingOrder="1"/>
    </xf>
    <xf numFmtId="166" fontId="8" fillId="3" borderId="30" xfId="6" applyNumberFormat="1" applyFont="1" applyFill="1" applyBorder="1" applyAlignment="1">
      <alignment horizontal="center" vertical="center" wrapText="1" readingOrder="1"/>
    </xf>
    <xf numFmtId="9" fontId="8" fillId="3" borderId="30" xfId="5" applyFont="1" applyFill="1" applyBorder="1" applyAlignment="1">
      <alignment horizontal="center" vertical="center" wrapText="1" readingOrder="1"/>
    </xf>
    <xf numFmtId="0" fontId="8" fillId="3" borderId="30" xfId="4" applyFont="1" applyFill="1" applyBorder="1" applyAlignment="1">
      <alignment horizontal="center" vertical="center" wrapText="1" readingOrder="1"/>
    </xf>
    <xf numFmtId="0" fontId="8" fillId="0" borderId="30" xfId="4" applyFont="1" applyFill="1" applyBorder="1" applyAlignment="1">
      <alignment horizontal="center" vertical="center" wrapText="1" readingOrder="1"/>
    </xf>
    <xf numFmtId="168" fontId="8" fillId="3" borderId="30" xfId="6" applyNumberFormat="1" applyFont="1" applyFill="1" applyBorder="1" applyAlignment="1">
      <alignment horizontal="center" vertical="center" wrapText="1" readingOrder="1"/>
    </xf>
    <xf numFmtId="165" fontId="7" fillId="3" borderId="30" xfId="5" applyNumberFormat="1" applyFont="1" applyFill="1" applyBorder="1" applyAlignment="1">
      <alignment horizontal="center" vertical="center" wrapText="1" readingOrder="1"/>
    </xf>
    <xf numFmtId="3" fontId="8" fillId="3" borderId="30" xfId="6" applyNumberFormat="1" applyFont="1" applyFill="1" applyBorder="1" applyAlignment="1">
      <alignment horizontal="center" vertical="center" wrapText="1" readingOrder="1"/>
    </xf>
    <xf numFmtId="0" fontId="8" fillId="3" borderId="30" xfId="4" applyNumberFormat="1" applyFont="1" applyFill="1" applyBorder="1" applyAlignment="1">
      <alignment horizontal="center" vertical="center" wrapText="1" readingOrder="1"/>
    </xf>
    <xf numFmtId="169" fontId="8" fillId="3" borderId="30" xfId="6" applyNumberFormat="1" applyFont="1" applyFill="1" applyBorder="1" applyAlignment="1">
      <alignment horizontal="center" vertical="center" wrapText="1" readingOrder="1"/>
    </xf>
    <xf numFmtId="2" fontId="8" fillId="3" borderId="30" xfId="6" applyNumberFormat="1" applyFont="1" applyFill="1" applyBorder="1" applyAlignment="1">
      <alignment horizontal="center" vertical="center" wrapText="1" readingOrder="1"/>
    </xf>
    <xf numFmtId="165" fontId="8" fillId="3" borderId="30" xfId="5" applyNumberFormat="1" applyFont="1" applyFill="1" applyBorder="1" applyAlignment="1">
      <alignment horizontal="center" vertical="center" wrapText="1" readingOrder="1"/>
    </xf>
    <xf numFmtId="9" fontId="8" fillId="3" borderId="30" xfId="4" applyNumberFormat="1" applyFont="1" applyFill="1" applyBorder="1" applyAlignment="1">
      <alignment horizontal="center" vertical="center" wrapText="1"/>
    </xf>
    <xf numFmtId="166" fontId="8" fillId="3" borderId="28" xfId="6" applyNumberFormat="1" applyFont="1" applyFill="1" applyBorder="1" applyAlignment="1">
      <alignment horizontal="center" vertical="center" wrapText="1" readingOrder="1"/>
    </xf>
    <xf numFmtId="2" fontId="8" fillId="3" borderId="30" xfId="4" applyNumberFormat="1" applyFont="1" applyFill="1" applyBorder="1" applyAlignment="1">
      <alignment horizontal="center" vertical="center" wrapText="1" readingOrder="1"/>
    </xf>
  </cellXfs>
  <cellStyles count="7">
    <cellStyle name="Millares" xfId="1" builtinId="3"/>
    <cellStyle name="Millares 2" xfId="6"/>
    <cellStyle name="Moneda [0]" xfId="2" builtinId="7"/>
    <cellStyle name="Normal" xfId="0" builtinId="0"/>
    <cellStyle name="Normal 2" xfId="4"/>
    <cellStyle name="Porcentaje" xfId="3"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_PES_2015-2018%202018%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Totales"/>
      <sheetName val="PES 2015-2018"/>
      <sheetName val="PES 2015-2018 (3)"/>
      <sheetName val="PES 2015-2018 (2)"/>
      <sheetName val="PES Dic2017"/>
      <sheetName val="Resumen (v1)"/>
    </sheetNames>
    <sheetDataSet>
      <sheetData sheetId="0"/>
      <sheetData sheetId="1">
        <row r="27">
          <cell r="A27" t="str">
            <v>Crecimiento Verde</v>
          </cell>
          <cell r="B27" t="str">
            <v>Infraestructura competitiva, interconectada, ambientalemente sostenible y territorial</v>
          </cell>
          <cell r="C27" t="str">
            <v>Desarrollar una infraestructura competitiva que  fortalezca su conectividad, con especial énfasis en las necesidades y realidades de los territorios y enmarcado en el crecimiento verde.</v>
          </cell>
          <cell r="D27" t="str">
            <v>Formulación, promoción e implementación de lineamientos de crecimiento verde para el sector con criterios de mitigación y  adaptación que permitan el desarrollo sectorial de manera eficiente resiliente y bajo en Carbono</v>
          </cell>
        </row>
        <row r="28">
          <cell r="A28" t="str">
            <v>Infraestructura y competitividad estratégica</v>
          </cell>
          <cell r="B28" t="str">
            <v>TRANSPORTE COMPETITIVO EN TODA SUS MODALIDADES</v>
          </cell>
          <cell r="C28" t="str">
            <v>Aumentar la competitividad del transporte de carga y de pasajeros , consolidando una red de servicios y logística intermodal y/o multimodal eficiente y conectada en toda sus modos, bajo un enfoque de crecimiento verde</v>
          </cell>
          <cell r="D28" t="str">
            <v xml:space="preserve">Contrucción, mejoramiento y mantenimiento  de la infraestructura vial nacional primaria </v>
          </cell>
        </row>
        <row r="29">
          <cell r="A29" t="str">
            <v>Buen Gobierno</v>
          </cell>
          <cell r="B29" t="str">
            <v>FORTALECIMIENTO INSTITUCIONAL</v>
          </cell>
          <cell r="C29" t="str">
            <v>Desarrollar la política nacional de transporte urbano, metropolitano, enmarcada en el principio de accesibilidad, desarrollo sosenible, autosostenibilidad fiananciera y calidad.</v>
          </cell>
          <cell r="D29" t="str">
            <v>Desarrollar estrategias logísticas que permitan mejorar la competitividad en el transporte de carga</v>
          </cell>
        </row>
        <row r="30">
          <cell r="A30" t="str">
            <v>Competitividad e infraestructura estratégicas</v>
          </cell>
          <cell r="B30" t="str">
            <v>PLANEACIÓN DE LARGO PLAZO, REGULACIÓN, CONTROL Y VIGILANCIA MODERNO CENTRADO EN LOS CIUDADANOS</v>
          </cell>
          <cell r="C30" t="str">
            <v>Fortalecer las capacidades institucionales del sector, con un enfoque de gestión pública orientado a resultados</v>
          </cell>
          <cell r="D30" t="str">
            <v>Contrucción y mejoramiento de la infraestructura asociada al transporte público</v>
          </cell>
        </row>
        <row r="31">
          <cell r="B31" t="str">
            <v>SEGURIDAD VIAL</v>
          </cell>
          <cell r="C31" t="str">
            <v>Definir las prioridades del país en materia  de tránsito,  transporte e infraestructura para los próximos 20 años</v>
          </cell>
          <cell r="D31" t="str">
            <v>Consolidación de los SITM, los SETP, los SITP y los SITR que se encuentran en operación</v>
          </cell>
        </row>
        <row r="32">
          <cell r="C32" t="str">
            <v>Disminuir la accidentalidad, morbilidad y mortalidad por eventos de transporte, transito e infraestructura en todos sus modos</v>
          </cell>
          <cell r="D32" t="str">
            <v xml:space="preserve">Implementación de la política de equipamento de transporte terrestre automotor </v>
          </cell>
        </row>
        <row r="33">
          <cell r="C33" t="str">
            <v>Mejorar las acciones de regulación, control y vigilancia del Sector Transporte</v>
          </cell>
          <cell r="D33" t="str">
            <v>Mejoramiento, rehabilitación y ampliación de la Red Férrea/ Recuperación de la navegabiliad e infraestructura de los principales corredores fluviales</v>
          </cell>
        </row>
        <row r="34">
          <cell r="D34" t="str">
            <v>Desarrollar estrategias logísticas que permitan la competitividad en el transporte de carga</v>
          </cell>
        </row>
        <row r="35">
          <cell r="D35" t="str">
            <v>Implementación de la Estrategia de Gobierno en Línea en todas las entidades del sector</v>
          </cell>
        </row>
        <row r="36">
          <cell r="D36" t="str">
            <v xml:space="preserve">Implementación de la Estrategia de presupuesto orientado a resultados
</v>
          </cell>
        </row>
        <row r="37">
          <cell r="D37" t="str">
            <v>Formulación del Plan Maestro de Transporte Intermodal (PMTI)</v>
          </cell>
        </row>
        <row r="38">
          <cell r="D38" t="str">
            <v>Implementación de la Política Nacional de Seguridad Vial</v>
          </cell>
        </row>
        <row r="39">
          <cell r="D39" t="str">
            <v>Modernización de la infraestructura aeroportuaria y aeronáutica</v>
          </cell>
        </row>
        <row r="40">
          <cell r="D40" t="str">
            <v>Contrucción, mejoramiento y mantenimiento  de la infraestructura vial nacional primaria</v>
          </cell>
        </row>
        <row r="41">
          <cell r="D41" t="str">
            <v>Intervención de la infrastructura vial regional secundiaria y terciaria</v>
          </cell>
        </row>
        <row r="42">
          <cell r="D42" t="str">
            <v>Modernización y adecuación de accesos a la infraestructura portuaria marítima</v>
          </cell>
        </row>
        <row r="43">
          <cell r="D43" t="str">
            <v>Recuperación de la navegabiliad e infraestructura de los principales corredores fluviales</v>
          </cell>
        </row>
        <row r="44">
          <cell r="D44" t="str">
            <v>Promoción de la inversión privada en modos NO carretero</v>
          </cell>
        </row>
        <row r="45">
          <cell r="D45" t="str">
            <v>Mejoramiento, rehabilitación y ampliación de la Red Férrea</v>
          </cell>
        </row>
        <row r="46">
          <cell r="D46" t="str">
            <v>Fortalecimiento de instrumentos para mejorar el servicio de transporte de carga y pasajeros en el país</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abSelected="1" topLeftCell="E1" zoomScale="90" zoomScaleNormal="90" workbookViewId="0">
      <pane ySplit="6" topLeftCell="A7" activePane="bottomLeft" state="frozen"/>
      <selection sqref="A1:Q1"/>
      <selection pane="bottomLeft" sqref="A1:AB1"/>
    </sheetView>
  </sheetViews>
  <sheetFormatPr baseColWidth="10" defaultRowHeight="15" x14ac:dyDescent="0.25"/>
  <cols>
    <col min="1" max="1" width="29.28515625" style="2" customWidth="1"/>
    <col min="2" max="2" width="40.42578125" style="2" customWidth="1"/>
    <col min="3" max="3" width="54" style="2" customWidth="1"/>
    <col min="4" max="4" width="29.28515625" style="2" customWidth="1"/>
    <col min="5" max="5" width="55.28515625" style="2" customWidth="1"/>
    <col min="6" max="6" width="22.28515625" style="2" customWidth="1"/>
    <col min="7" max="7" width="41.42578125" style="2" customWidth="1"/>
    <col min="8" max="9" width="15.7109375" style="2" customWidth="1"/>
    <col min="10" max="13" width="14.7109375" style="2" customWidth="1"/>
    <col min="14" max="17" width="14.7109375" customWidth="1"/>
    <col min="18" max="20" width="14.7109375" style="2" customWidth="1"/>
    <col min="21" max="21" width="40.7109375" style="4" customWidth="1"/>
    <col min="22" max="22" width="16.140625" style="2" bestFit="1" customWidth="1"/>
    <col min="23" max="23" width="40.7109375" style="4" customWidth="1"/>
    <col min="24" max="24" width="16.140625" style="2" bestFit="1" customWidth="1"/>
    <col min="25" max="25" width="40.7109375" style="4" customWidth="1"/>
    <col min="26" max="26" width="16.140625" style="2" bestFit="1" customWidth="1"/>
    <col min="27" max="27" width="40.7109375" style="4" customWidth="1"/>
    <col min="28" max="28" width="15.7109375" style="2" customWidth="1"/>
    <col min="29" max="16384" width="11.42578125" style="2"/>
  </cols>
  <sheetData>
    <row r="1" spans="1:28" ht="23.2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21" x14ac:dyDescent="0.25">
      <c r="A2" s="3" t="s">
        <v>1</v>
      </c>
      <c r="B2" s="3"/>
      <c r="C2" s="3"/>
      <c r="D2" s="3"/>
      <c r="E2" s="3"/>
      <c r="F2" s="3"/>
      <c r="G2" s="3"/>
      <c r="H2" s="3"/>
      <c r="I2" s="3"/>
      <c r="J2" s="3"/>
      <c r="K2" s="3"/>
      <c r="L2" s="3"/>
      <c r="M2" s="3"/>
      <c r="N2" s="3"/>
      <c r="O2" s="3"/>
      <c r="P2" s="3"/>
      <c r="Q2" s="3"/>
      <c r="R2" s="3"/>
      <c r="S2" s="3"/>
      <c r="T2" s="3"/>
      <c r="U2" s="3"/>
      <c r="V2" s="3"/>
      <c r="W2" s="3"/>
      <c r="X2" s="3"/>
      <c r="Y2" s="3"/>
      <c r="Z2" s="3"/>
      <c r="AA2" s="3"/>
      <c r="AB2" s="3"/>
    </row>
    <row r="4" spans="1:28" ht="15.75" thickBot="1" x14ac:dyDescent="0.3">
      <c r="A4" s="5" t="s">
        <v>2</v>
      </c>
    </row>
    <row r="5" spans="1:28" ht="22.5" customHeight="1" x14ac:dyDescent="0.25">
      <c r="A5" s="6" t="s">
        <v>3</v>
      </c>
      <c r="B5" s="7" t="s">
        <v>4</v>
      </c>
      <c r="C5" s="7" t="s">
        <v>5</v>
      </c>
      <c r="D5" s="7" t="s">
        <v>6</v>
      </c>
      <c r="E5" s="7" t="s">
        <v>7</v>
      </c>
      <c r="F5" s="7" t="s">
        <v>8</v>
      </c>
      <c r="G5" s="8" t="s">
        <v>9</v>
      </c>
      <c r="H5" s="9" t="s">
        <v>10</v>
      </c>
      <c r="I5" s="10" t="s">
        <v>11</v>
      </c>
      <c r="J5" s="9" t="s">
        <v>12</v>
      </c>
      <c r="K5" s="11"/>
      <c r="L5" s="11"/>
      <c r="M5" s="12"/>
      <c r="N5" s="13" t="s">
        <v>13</v>
      </c>
      <c r="O5" s="14"/>
      <c r="P5" s="14"/>
      <c r="Q5" s="15"/>
      <c r="R5" s="16" t="s">
        <v>14</v>
      </c>
      <c r="S5" s="17"/>
      <c r="T5" s="17"/>
      <c r="U5" s="17"/>
      <c r="V5" s="17"/>
      <c r="W5" s="17"/>
      <c r="X5" s="17"/>
      <c r="Y5" s="17"/>
      <c r="Z5" s="17"/>
      <c r="AA5" s="18"/>
      <c r="AB5" s="159" t="s">
        <v>15</v>
      </c>
    </row>
    <row r="6" spans="1:28" ht="32.25" thickBot="1" x14ac:dyDescent="0.3">
      <c r="A6" s="19"/>
      <c r="B6" s="20"/>
      <c r="C6" s="20"/>
      <c r="D6" s="20"/>
      <c r="E6" s="20"/>
      <c r="F6" s="20"/>
      <c r="G6" s="21"/>
      <c r="H6" s="22"/>
      <c r="I6" s="23"/>
      <c r="J6" s="24">
        <v>2015</v>
      </c>
      <c r="K6" s="25">
        <v>2016</v>
      </c>
      <c r="L6" s="25">
        <v>2017</v>
      </c>
      <c r="M6" s="26">
        <v>2018</v>
      </c>
      <c r="N6" s="27">
        <v>2015</v>
      </c>
      <c r="O6" s="28">
        <v>2016</v>
      </c>
      <c r="P6" s="28">
        <v>2017</v>
      </c>
      <c r="Q6" s="29">
        <v>2018</v>
      </c>
      <c r="R6" s="24">
        <v>2015</v>
      </c>
      <c r="S6" s="25">
        <v>2016</v>
      </c>
      <c r="T6" s="25">
        <v>2017</v>
      </c>
      <c r="U6" s="25" t="s">
        <v>16</v>
      </c>
      <c r="V6" s="30" t="s">
        <v>17</v>
      </c>
      <c r="W6" s="30" t="s">
        <v>18</v>
      </c>
      <c r="X6" s="30" t="s">
        <v>19</v>
      </c>
      <c r="Y6" s="30" t="s">
        <v>20</v>
      </c>
      <c r="Z6" s="30" t="s">
        <v>21</v>
      </c>
      <c r="AA6" s="30" t="s">
        <v>22</v>
      </c>
      <c r="AB6" s="160"/>
    </row>
    <row r="7" spans="1:28" ht="409.5" x14ac:dyDescent="0.25">
      <c r="A7" s="31" t="s">
        <v>23</v>
      </c>
      <c r="B7" s="32" t="s">
        <v>24</v>
      </c>
      <c r="C7" s="32" t="s">
        <v>25</v>
      </c>
      <c r="D7" s="32" t="s">
        <v>26</v>
      </c>
      <c r="E7" s="32" t="s">
        <v>27</v>
      </c>
      <c r="F7" s="32" t="s">
        <v>28</v>
      </c>
      <c r="G7" s="33" t="s">
        <v>29</v>
      </c>
      <c r="H7" s="34">
        <v>6</v>
      </c>
      <c r="I7" s="35">
        <v>0</v>
      </c>
      <c r="J7" s="36">
        <v>0</v>
      </c>
      <c r="K7" s="37">
        <v>2</v>
      </c>
      <c r="L7" s="37">
        <v>2</v>
      </c>
      <c r="M7" s="38">
        <v>2</v>
      </c>
      <c r="N7" s="39">
        <v>0</v>
      </c>
      <c r="O7" s="40">
        <v>1300</v>
      </c>
      <c r="P7" s="40">
        <v>1000</v>
      </c>
      <c r="Q7" s="41">
        <v>500</v>
      </c>
      <c r="R7" s="36">
        <v>1</v>
      </c>
      <c r="S7" s="42">
        <v>2</v>
      </c>
      <c r="T7" s="42">
        <v>4</v>
      </c>
      <c r="U7" s="43" t="s">
        <v>30</v>
      </c>
      <c r="V7" s="44">
        <v>4</v>
      </c>
      <c r="W7" s="43" t="s">
        <v>31</v>
      </c>
      <c r="X7" s="44">
        <v>5</v>
      </c>
      <c r="Y7" s="43" t="s">
        <v>32</v>
      </c>
      <c r="Z7" s="44"/>
      <c r="AA7" s="43" t="s">
        <v>33</v>
      </c>
      <c r="AB7" s="161">
        <v>12</v>
      </c>
    </row>
    <row r="8" spans="1:28" ht="382.5" x14ac:dyDescent="0.25">
      <c r="A8" s="45" t="s">
        <v>23</v>
      </c>
      <c r="B8" s="46" t="s">
        <v>24</v>
      </c>
      <c r="C8" s="46" t="s">
        <v>25</v>
      </c>
      <c r="D8" s="46" t="s">
        <v>26</v>
      </c>
      <c r="E8" s="46" t="s">
        <v>27</v>
      </c>
      <c r="F8" s="46" t="s">
        <v>28</v>
      </c>
      <c r="G8" s="47" t="s">
        <v>34</v>
      </c>
      <c r="H8" s="48">
        <v>6</v>
      </c>
      <c r="I8" s="49">
        <v>0</v>
      </c>
      <c r="J8" s="50">
        <v>0</v>
      </c>
      <c r="K8" s="51">
        <v>2</v>
      </c>
      <c r="L8" s="51">
        <v>2</v>
      </c>
      <c r="M8" s="52">
        <v>2</v>
      </c>
      <c r="N8" s="53" t="s">
        <v>35</v>
      </c>
      <c r="O8" s="54" t="s">
        <v>35</v>
      </c>
      <c r="P8" s="54" t="s">
        <v>35</v>
      </c>
      <c r="Q8" s="55" t="s">
        <v>35</v>
      </c>
      <c r="R8" s="50">
        <v>1</v>
      </c>
      <c r="S8" s="56">
        <v>2</v>
      </c>
      <c r="T8" s="56">
        <v>2</v>
      </c>
      <c r="U8" s="57" t="s">
        <v>36</v>
      </c>
      <c r="V8" s="58">
        <v>2</v>
      </c>
      <c r="W8" s="57" t="s">
        <v>37</v>
      </c>
      <c r="X8" s="58">
        <v>2</v>
      </c>
      <c r="Y8" s="57" t="s">
        <v>38</v>
      </c>
      <c r="Z8" s="58"/>
      <c r="AA8" s="57" t="s">
        <v>39</v>
      </c>
      <c r="AB8" s="162">
        <v>9</v>
      </c>
    </row>
    <row r="9" spans="1:28" ht="76.5" x14ac:dyDescent="0.25">
      <c r="A9" s="45" t="s">
        <v>40</v>
      </c>
      <c r="B9" s="46" t="s">
        <v>41</v>
      </c>
      <c r="C9" s="46" t="s">
        <v>25</v>
      </c>
      <c r="D9" s="46" t="s">
        <v>26</v>
      </c>
      <c r="E9" s="46" t="s">
        <v>42</v>
      </c>
      <c r="F9" s="46" t="s">
        <v>28</v>
      </c>
      <c r="G9" s="47" t="s">
        <v>43</v>
      </c>
      <c r="H9" s="59">
        <v>0.6</v>
      </c>
      <c r="I9" s="60">
        <v>0.49</v>
      </c>
      <c r="J9" s="61">
        <v>0.52</v>
      </c>
      <c r="K9" s="62">
        <v>0.55000000000000004</v>
      </c>
      <c r="L9" s="62">
        <v>0.56999999999999995</v>
      </c>
      <c r="M9" s="63">
        <v>0.6</v>
      </c>
      <c r="N9" s="64" t="s">
        <v>44</v>
      </c>
      <c r="O9" s="65"/>
      <c r="P9" s="65"/>
      <c r="Q9" s="66"/>
      <c r="R9" s="61">
        <v>0.53769999999999996</v>
      </c>
      <c r="S9" s="67">
        <v>0.5827</v>
      </c>
      <c r="T9" s="67">
        <v>0.59550000000000003</v>
      </c>
      <c r="U9" s="68" t="s">
        <v>45</v>
      </c>
      <c r="V9" s="69">
        <v>0.60029999999999994</v>
      </c>
      <c r="W9" s="68" t="s">
        <v>46</v>
      </c>
      <c r="X9" s="69">
        <v>0.60119999999999996</v>
      </c>
      <c r="Y9" s="68" t="s">
        <v>47</v>
      </c>
      <c r="Z9" s="69">
        <v>0.60599999999999998</v>
      </c>
      <c r="AA9" s="68" t="s">
        <v>48</v>
      </c>
      <c r="AB9" s="163">
        <v>0.60599999999999998</v>
      </c>
    </row>
    <row r="10" spans="1:28" ht="76.5" x14ac:dyDescent="0.25">
      <c r="A10" s="45" t="s">
        <v>40</v>
      </c>
      <c r="B10" s="46" t="s">
        <v>41</v>
      </c>
      <c r="C10" s="46" t="s">
        <v>25</v>
      </c>
      <c r="D10" s="46" t="s">
        <v>26</v>
      </c>
      <c r="E10" s="46" t="s">
        <v>42</v>
      </c>
      <c r="F10" s="46" t="s">
        <v>28</v>
      </c>
      <c r="G10" s="47" t="s">
        <v>49</v>
      </c>
      <c r="H10" s="70">
        <v>3296</v>
      </c>
      <c r="I10" s="71">
        <v>1962</v>
      </c>
      <c r="J10" s="72">
        <v>2302</v>
      </c>
      <c r="K10" s="73">
        <v>2632</v>
      </c>
      <c r="L10" s="73">
        <v>2963</v>
      </c>
      <c r="M10" s="74">
        <v>3296</v>
      </c>
      <c r="N10" s="64" t="s">
        <v>50</v>
      </c>
      <c r="O10" s="65"/>
      <c r="P10" s="65"/>
      <c r="Q10" s="66"/>
      <c r="R10" s="72">
        <v>2234</v>
      </c>
      <c r="S10" s="73">
        <v>2483.5300000000002</v>
      </c>
      <c r="T10" s="73">
        <v>2598.66</v>
      </c>
      <c r="U10" s="75" t="s">
        <v>51</v>
      </c>
      <c r="V10" s="71">
        <v>2648.73</v>
      </c>
      <c r="W10" s="75" t="s">
        <v>52</v>
      </c>
      <c r="X10" s="71">
        <v>2663</v>
      </c>
      <c r="Y10" s="75" t="s">
        <v>53</v>
      </c>
      <c r="Z10" s="71">
        <v>2685</v>
      </c>
      <c r="AA10" s="75" t="s">
        <v>54</v>
      </c>
      <c r="AB10" s="164">
        <v>2685</v>
      </c>
    </row>
    <row r="11" spans="1:28" ht="78.75" x14ac:dyDescent="0.25">
      <c r="A11" s="45" t="s">
        <v>40</v>
      </c>
      <c r="B11" s="46" t="s">
        <v>41</v>
      </c>
      <c r="C11" s="46" t="s">
        <v>55</v>
      </c>
      <c r="D11" s="46" t="s">
        <v>26</v>
      </c>
      <c r="E11" s="46" t="s">
        <v>56</v>
      </c>
      <c r="F11" s="46" t="s">
        <v>28</v>
      </c>
      <c r="G11" s="47" t="s">
        <v>57</v>
      </c>
      <c r="H11" s="70">
        <v>6</v>
      </c>
      <c r="I11" s="49">
        <v>0</v>
      </c>
      <c r="J11" s="72"/>
      <c r="K11" s="73"/>
      <c r="L11" s="73"/>
      <c r="M11" s="74">
        <v>6</v>
      </c>
      <c r="N11" s="53"/>
      <c r="O11" s="54">
        <v>899.14</v>
      </c>
      <c r="P11" s="54">
        <v>0</v>
      </c>
      <c r="Q11" s="55">
        <v>0</v>
      </c>
      <c r="R11" s="72"/>
      <c r="S11" s="73">
        <v>6</v>
      </c>
      <c r="T11" s="73"/>
      <c r="U11" s="75" t="s">
        <v>58</v>
      </c>
      <c r="V11" s="71"/>
      <c r="W11" s="75" t="s">
        <v>58</v>
      </c>
      <c r="X11" s="71"/>
      <c r="Y11" s="75" t="s">
        <v>58</v>
      </c>
      <c r="Z11" s="71"/>
      <c r="AA11" s="75" t="s">
        <v>58</v>
      </c>
      <c r="AB11" s="164">
        <v>6</v>
      </c>
    </row>
    <row r="12" spans="1:28" ht="89.25" x14ac:dyDescent="0.25">
      <c r="A12" s="45" t="s">
        <v>40</v>
      </c>
      <c r="B12" s="46" t="s">
        <v>59</v>
      </c>
      <c r="C12" s="46" t="s">
        <v>55</v>
      </c>
      <c r="D12" s="46" t="s">
        <v>26</v>
      </c>
      <c r="E12" s="46" t="s">
        <v>60</v>
      </c>
      <c r="F12" s="46" t="s">
        <v>28</v>
      </c>
      <c r="G12" s="47" t="s">
        <v>61</v>
      </c>
      <c r="H12" s="59">
        <v>0.4</v>
      </c>
      <c r="I12" s="76">
        <v>0.27</v>
      </c>
      <c r="J12" s="61">
        <v>0.3</v>
      </c>
      <c r="K12" s="62">
        <v>0.33</v>
      </c>
      <c r="L12" s="62">
        <v>0.36</v>
      </c>
      <c r="M12" s="63">
        <v>0.4</v>
      </c>
      <c r="N12" s="77" t="s">
        <v>62</v>
      </c>
      <c r="O12" s="78"/>
      <c r="P12" s="78"/>
      <c r="Q12" s="79"/>
      <c r="R12" s="61">
        <v>0.3</v>
      </c>
      <c r="S12" s="62">
        <v>0.32</v>
      </c>
      <c r="T12" s="62">
        <v>0.30719999999999997</v>
      </c>
      <c r="U12" s="80" t="s">
        <v>63</v>
      </c>
      <c r="V12" s="76">
        <v>0.31530000000000002</v>
      </c>
      <c r="W12" s="80" t="s">
        <v>64</v>
      </c>
      <c r="X12" s="76">
        <v>0.31390000000000001</v>
      </c>
      <c r="Y12" s="80" t="s">
        <v>65</v>
      </c>
      <c r="Z12" s="76">
        <v>0.31690000000000002</v>
      </c>
      <c r="AA12" s="80" t="s">
        <v>66</v>
      </c>
      <c r="AB12" s="165">
        <v>0.31690000000000002</v>
      </c>
    </row>
    <row r="13" spans="1:28" ht="140.25" x14ac:dyDescent="0.25">
      <c r="A13" s="45" t="s">
        <v>40</v>
      </c>
      <c r="B13" s="46" t="s">
        <v>59</v>
      </c>
      <c r="C13" s="46" t="s">
        <v>55</v>
      </c>
      <c r="D13" s="46" t="s">
        <v>26</v>
      </c>
      <c r="E13" s="46" t="s">
        <v>60</v>
      </c>
      <c r="F13" s="46" t="s">
        <v>28</v>
      </c>
      <c r="G13" s="47" t="s">
        <v>67</v>
      </c>
      <c r="H13" s="70">
        <v>908</v>
      </c>
      <c r="I13" s="49">
        <v>854</v>
      </c>
      <c r="J13" s="72">
        <v>867</v>
      </c>
      <c r="K13" s="73">
        <v>880</v>
      </c>
      <c r="L13" s="73">
        <v>893</v>
      </c>
      <c r="M13" s="74">
        <v>908</v>
      </c>
      <c r="N13" s="81" t="s">
        <v>68</v>
      </c>
      <c r="O13" s="82"/>
      <c r="P13" s="82"/>
      <c r="Q13" s="83"/>
      <c r="R13" s="72">
        <v>875.41</v>
      </c>
      <c r="S13" s="73">
        <v>980.73</v>
      </c>
      <c r="T13" s="73">
        <v>1019.42</v>
      </c>
      <c r="U13" s="75" t="s">
        <v>69</v>
      </c>
      <c r="V13" s="71">
        <v>1029.3800000000001</v>
      </c>
      <c r="W13" s="75" t="s">
        <v>70</v>
      </c>
      <c r="X13" s="71">
        <v>1061.47</v>
      </c>
      <c r="Y13" s="75" t="s">
        <v>71</v>
      </c>
      <c r="Z13" s="71">
        <v>1065.21</v>
      </c>
      <c r="AA13" s="75" t="s">
        <v>72</v>
      </c>
      <c r="AB13" s="164">
        <v>1065.21</v>
      </c>
    </row>
    <row r="14" spans="1:28" ht="114.75" x14ac:dyDescent="0.25">
      <c r="A14" s="45" t="s">
        <v>40</v>
      </c>
      <c r="B14" s="46" t="s">
        <v>59</v>
      </c>
      <c r="C14" s="46" t="s">
        <v>73</v>
      </c>
      <c r="D14" s="46" t="s">
        <v>26</v>
      </c>
      <c r="E14" s="46" t="s">
        <v>74</v>
      </c>
      <c r="F14" s="46" t="s">
        <v>28</v>
      </c>
      <c r="G14" s="47" t="s">
        <v>75</v>
      </c>
      <c r="H14" s="84">
        <v>44</v>
      </c>
      <c r="I14" s="49">
        <v>31</v>
      </c>
      <c r="J14" s="85">
        <v>35</v>
      </c>
      <c r="K14" s="86">
        <v>36</v>
      </c>
      <c r="L14" s="86">
        <v>40</v>
      </c>
      <c r="M14" s="87">
        <v>44</v>
      </c>
      <c r="N14" s="81" t="s">
        <v>76</v>
      </c>
      <c r="O14" s="82"/>
      <c r="P14" s="82"/>
      <c r="Q14" s="83"/>
      <c r="R14" s="85">
        <v>35</v>
      </c>
      <c r="S14" s="86">
        <v>35</v>
      </c>
      <c r="T14" s="86">
        <v>37</v>
      </c>
      <c r="U14" s="88" t="s">
        <v>77</v>
      </c>
      <c r="V14" s="89">
        <v>37</v>
      </c>
      <c r="W14" s="88" t="s">
        <v>78</v>
      </c>
      <c r="X14" s="89">
        <v>39</v>
      </c>
      <c r="Y14" s="88" t="s">
        <v>79</v>
      </c>
      <c r="Z14" s="89">
        <v>42</v>
      </c>
      <c r="AA14" s="88" t="s">
        <v>80</v>
      </c>
      <c r="AB14" s="166">
        <v>42</v>
      </c>
    </row>
    <row r="15" spans="1:28" ht="78.75" x14ac:dyDescent="0.25">
      <c r="A15" s="45" t="s">
        <v>40</v>
      </c>
      <c r="B15" s="46" t="s">
        <v>41</v>
      </c>
      <c r="C15" s="46" t="s">
        <v>55</v>
      </c>
      <c r="D15" s="46" t="s">
        <v>26</v>
      </c>
      <c r="E15" s="46" t="s">
        <v>81</v>
      </c>
      <c r="F15" s="46" t="s">
        <v>28</v>
      </c>
      <c r="G15" s="47" t="s">
        <v>82</v>
      </c>
      <c r="H15" s="90">
        <v>15</v>
      </c>
      <c r="I15" s="49">
        <v>19</v>
      </c>
      <c r="J15" s="91">
        <v>18</v>
      </c>
      <c r="K15" s="92">
        <v>17</v>
      </c>
      <c r="L15" s="92">
        <v>16</v>
      </c>
      <c r="M15" s="93">
        <v>15</v>
      </c>
      <c r="N15" s="53" t="s">
        <v>35</v>
      </c>
      <c r="O15" s="54" t="s">
        <v>35</v>
      </c>
      <c r="P15" s="54" t="s">
        <v>35</v>
      </c>
      <c r="Q15" s="55" t="s">
        <v>35</v>
      </c>
      <c r="R15" s="91">
        <v>19</v>
      </c>
      <c r="S15" s="86">
        <v>18</v>
      </c>
      <c r="T15" s="92">
        <v>18</v>
      </c>
      <c r="U15" s="94" t="s">
        <v>83</v>
      </c>
      <c r="V15" s="95">
        <v>18</v>
      </c>
      <c r="W15" s="94" t="s">
        <v>84</v>
      </c>
      <c r="X15" s="95">
        <v>18</v>
      </c>
      <c r="Y15" s="94" t="s">
        <v>84</v>
      </c>
      <c r="Z15" s="95">
        <v>18</v>
      </c>
      <c r="AA15" s="94" t="s">
        <v>84</v>
      </c>
      <c r="AB15" s="167">
        <v>18</v>
      </c>
    </row>
    <row r="16" spans="1:28" ht="165.75" x14ac:dyDescent="0.25">
      <c r="A16" s="45" t="s">
        <v>40</v>
      </c>
      <c r="B16" s="46" t="s">
        <v>41</v>
      </c>
      <c r="C16" s="46" t="s">
        <v>55</v>
      </c>
      <c r="D16" s="46" t="s">
        <v>26</v>
      </c>
      <c r="E16" s="46" t="s">
        <v>85</v>
      </c>
      <c r="F16" s="46" t="s">
        <v>28</v>
      </c>
      <c r="G16" s="47" t="s">
        <v>86</v>
      </c>
      <c r="H16" s="84">
        <v>2.8</v>
      </c>
      <c r="I16" s="49">
        <v>0</v>
      </c>
      <c r="J16" s="85">
        <v>1.6</v>
      </c>
      <c r="K16" s="86">
        <v>1.7</v>
      </c>
      <c r="L16" s="86">
        <v>1.8</v>
      </c>
      <c r="M16" s="87">
        <v>2.8</v>
      </c>
      <c r="N16" s="53">
        <v>0</v>
      </c>
      <c r="O16" s="54">
        <v>0</v>
      </c>
      <c r="P16" s="54">
        <v>0</v>
      </c>
      <c r="Q16" s="55">
        <v>0</v>
      </c>
      <c r="R16" s="85">
        <v>2.89</v>
      </c>
      <c r="S16" s="86">
        <v>3.3</v>
      </c>
      <c r="T16" s="86">
        <v>3.96</v>
      </c>
      <c r="U16" s="88" t="s">
        <v>87</v>
      </c>
      <c r="V16" s="89" t="s">
        <v>88</v>
      </c>
      <c r="W16" s="88" t="s">
        <v>89</v>
      </c>
      <c r="X16" s="89"/>
      <c r="Y16" s="88" t="s">
        <v>90</v>
      </c>
      <c r="Z16" s="96">
        <f>695989/1000000</f>
        <v>0.69598899999999997</v>
      </c>
      <c r="AA16" s="88" t="s">
        <v>91</v>
      </c>
      <c r="AB16" s="177">
        <v>0.69598899999999997</v>
      </c>
    </row>
    <row r="17" spans="1:28" ht="78.75" x14ac:dyDescent="0.25">
      <c r="A17" s="45" t="s">
        <v>40</v>
      </c>
      <c r="B17" s="46" t="s">
        <v>41</v>
      </c>
      <c r="C17" s="46" t="s">
        <v>55</v>
      </c>
      <c r="D17" s="46" t="s">
        <v>26</v>
      </c>
      <c r="E17" s="46" t="s">
        <v>92</v>
      </c>
      <c r="F17" s="46" t="s">
        <v>28</v>
      </c>
      <c r="G17" s="47" t="s">
        <v>93</v>
      </c>
      <c r="H17" s="70">
        <v>8000000</v>
      </c>
      <c r="I17" s="49">
        <v>0</v>
      </c>
      <c r="J17" s="72">
        <v>5000000</v>
      </c>
      <c r="K17" s="73">
        <v>6000000</v>
      </c>
      <c r="L17" s="73">
        <v>7000000</v>
      </c>
      <c r="M17" s="74">
        <v>8000000</v>
      </c>
      <c r="N17" s="53">
        <v>172.05</v>
      </c>
      <c r="O17" s="54">
        <v>266.32</v>
      </c>
      <c r="P17" s="54">
        <v>375.4</v>
      </c>
      <c r="Q17" s="55">
        <v>102</v>
      </c>
      <c r="R17" s="72">
        <v>6657535</v>
      </c>
      <c r="S17" s="73">
        <v>7718601</v>
      </c>
      <c r="T17" s="73">
        <v>7980008</v>
      </c>
      <c r="U17" s="75" t="s">
        <v>94</v>
      </c>
      <c r="V17" s="71">
        <v>1971011</v>
      </c>
      <c r="W17" s="75" t="s">
        <v>95</v>
      </c>
      <c r="X17" s="71">
        <v>2144533</v>
      </c>
      <c r="Y17" s="75" t="s">
        <v>96</v>
      </c>
      <c r="Z17" s="71">
        <v>2214563</v>
      </c>
      <c r="AA17" s="75" t="s">
        <v>97</v>
      </c>
      <c r="AB17" s="164">
        <v>7980008</v>
      </c>
    </row>
    <row r="18" spans="1:28" ht="318.75" x14ac:dyDescent="0.25">
      <c r="A18" s="45" t="s">
        <v>98</v>
      </c>
      <c r="B18" s="46" t="s">
        <v>99</v>
      </c>
      <c r="C18" s="46" t="s">
        <v>100</v>
      </c>
      <c r="D18" s="46" t="s">
        <v>101</v>
      </c>
      <c r="E18" s="46" t="s">
        <v>102</v>
      </c>
      <c r="F18" s="46" t="s">
        <v>28</v>
      </c>
      <c r="G18" s="47" t="s">
        <v>103</v>
      </c>
      <c r="H18" s="70">
        <v>100</v>
      </c>
      <c r="I18" s="49">
        <v>0</v>
      </c>
      <c r="J18" s="97"/>
      <c r="K18" s="98"/>
      <c r="L18" s="98"/>
      <c r="M18" s="99">
        <v>100</v>
      </c>
      <c r="N18" s="53">
        <v>0</v>
      </c>
      <c r="O18" s="54">
        <v>0</v>
      </c>
      <c r="P18" s="54">
        <v>0</v>
      </c>
      <c r="Q18" s="55">
        <v>0</v>
      </c>
      <c r="R18" s="97">
        <v>51.3</v>
      </c>
      <c r="S18" s="98">
        <v>57.7</v>
      </c>
      <c r="T18" s="98">
        <v>73.783333333333346</v>
      </c>
      <c r="U18" s="100" t="s">
        <v>104</v>
      </c>
      <c r="V18" s="101">
        <v>73.8</v>
      </c>
      <c r="W18" s="100" t="s">
        <v>105</v>
      </c>
      <c r="X18" s="101">
        <v>73.8</v>
      </c>
      <c r="Y18" s="100" t="s">
        <v>106</v>
      </c>
      <c r="Z18" s="101">
        <v>73.8</v>
      </c>
      <c r="AA18" s="100" t="s">
        <v>107</v>
      </c>
      <c r="AB18" s="168">
        <v>73.783333333333346</v>
      </c>
    </row>
    <row r="19" spans="1:28" ht="140.25" x14ac:dyDescent="0.25">
      <c r="A19" s="45" t="s">
        <v>98</v>
      </c>
      <c r="B19" s="46" t="s">
        <v>99</v>
      </c>
      <c r="C19" s="46" t="s">
        <v>100</v>
      </c>
      <c r="D19" s="46" t="s">
        <v>108</v>
      </c>
      <c r="E19" s="46" t="s">
        <v>109</v>
      </c>
      <c r="F19" s="46" t="s">
        <v>28</v>
      </c>
      <c r="G19" s="47" t="s">
        <v>110</v>
      </c>
      <c r="H19" s="102">
        <v>0.95</v>
      </c>
      <c r="I19" s="49">
        <v>0</v>
      </c>
      <c r="J19" s="103"/>
      <c r="K19" s="104"/>
      <c r="L19" s="104"/>
      <c r="M19" s="105">
        <v>0.95</v>
      </c>
      <c r="N19" s="53">
        <v>0</v>
      </c>
      <c r="O19" s="54">
        <v>0</v>
      </c>
      <c r="P19" s="54">
        <v>0</v>
      </c>
      <c r="Q19" s="55">
        <v>0</v>
      </c>
      <c r="R19" s="106">
        <v>0.85582278031372283</v>
      </c>
      <c r="S19" s="107">
        <v>0.88719999999999999</v>
      </c>
      <c r="T19" s="107">
        <v>0.754</v>
      </c>
      <c r="U19" s="108" t="s">
        <v>111</v>
      </c>
      <c r="V19" s="109">
        <v>9.8397067766287219E-2</v>
      </c>
      <c r="W19" s="108" t="s">
        <v>112</v>
      </c>
      <c r="X19" s="109">
        <v>0.21601964899243178</v>
      </c>
      <c r="Y19" s="108" t="s">
        <v>113</v>
      </c>
      <c r="Z19" s="109">
        <v>0.35</v>
      </c>
      <c r="AA19" s="108" t="s">
        <v>114</v>
      </c>
      <c r="AB19" s="169">
        <v>0.754</v>
      </c>
    </row>
    <row r="20" spans="1:28" ht="102" x14ac:dyDescent="0.25">
      <c r="A20" s="45" t="s">
        <v>40</v>
      </c>
      <c r="B20" s="46" t="s">
        <v>41</v>
      </c>
      <c r="C20" s="46" t="s">
        <v>55</v>
      </c>
      <c r="D20" s="46" t="s">
        <v>26</v>
      </c>
      <c r="E20" s="46" t="s">
        <v>56</v>
      </c>
      <c r="F20" s="46" t="s">
        <v>28</v>
      </c>
      <c r="G20" s="47" t="s">
        <v>115</v>
      </c>
      <c r="H20" s="70">
        <v>22000</v>
      </c>
      <c r="I20" s="49">
        <v>8000</v>
      </c>
      <c r="J20" s="72">
        <v>11500</v>
      </c>
      <c r="K20" s="73">
        <v>15000</v>
      </c>
      <c r="L20" s="73">
        <v>18500</v>
      </c>
      <c r="M20" s="74">
        <v>22000</v>
      </c>
      <c r="N20" s="53">
        <v>86553.562999999995</v>
      </c>
      <c r="O20" s="54">
        <v>142460.64000000001</v>
      </c>
      <c r="P20" s="54">
        <v>135062.368197</v>
      </c>
      <c r="Q20" s="55">
        <v>0</v>
      </c>
      <c r="R20" s="72">
        <v>12147</v>
      </c>
      <c r="S20" s="73">
        <v>15028</v>
      </c>
      <c r="T20" s="73">
        <v>17892</v>
      </c>
      <c r="U20" s="75" t="s">
        <v>116</v>
      </c>
      <c r="V20" s="71">
        <v>17963</v>
      </c>
      <c r="W20" s="75" t="s">
        <v>117</v>
      </c>
      <c r="X20" s="71">
        <v>18968</v>
      </c>
      <c r="Y20" s="75" t="s">
        <v>118</v>
      </c>
      <c r="Z20" s="71">
        <v>19419</v>
      </c>
      <c r="AA20" s="75" t="s">
        <v>119</v>
      </c>
      <c r="AB20" s="164">
        <v>19419</v>
      </c>
    </row>
    <row r="21" spans="1:28" ht="153" x14ac:dyDescent="0.25">
      <c r="A21" s="45" t="s">
        <v>120</v>
      </c>
      <c r="B21" s="46" t="s">
        <v>121</v>
      </c>
      <c r="C21" s="46" t="s">
        <v>122</v>
      </c>
      <c r="D21" s="46" t="s">
        <v>26</v>
      </c>
      <c r="E21" s="46" t="s">
        <v>123</v>
      </c>
      <c r="F21" s="46" t="s">
        <v>28</v>
      </c>
      <c r="G21" s="47" t="s">
        <v>124</v>
      </c>
      <c r="H21" s="84">
        <v>1</v>
      </c>
      <c r="I21" s="49">
        <v>0</v>
      </c>
      <c r="J21" s="85"/>
      <c r="K21" s="86"/>
      <c r="L21" s="86"/>
      <c r="M21" s="87">
        <v>1</v>
      </c>
      <c r="N21" s="53">
        <v>1000</v>
      </c>
      <c r="O21" s="54">
        <v>1000</v>
      </c>
      <c r="P21" s="54">
        <v>400</v>
      </c>
      <c r="Q21" s="55">
        <v>0</v>
      </c>
      <c r="R21" s="85"/>
      <c r="S21" s="110"/>
      <c r="T21" s="86">
        <v>1</v>
      </c>
      <c r="U21" s="88" t="s">
        <v>125</v>
      </c>
      <c r="V21" s="89">
        <v>1</v>
      </c>
      <c r="W21" s="88" t="s">
        <v>126</v>
      </c>
      <c r="X21" s="89">
        <v>1</v>
      </c>
      <c r="Y21" s="88" t="s">
        <v>127</v>
      </c>
      <c r="Z21" s="89">
        <v>0</v>
      </c>
      <c r="AA21" s="88" t="s">
        <v>128</v>
      </c>
      <c r="AB21" s="166">
        <v>1</v>
      </c>
    </row>
    <row r="22" spans="1:28" ht="89.25" x14ac:dyDescent="0.25">
      <c r="A22" s="45" t="s">
        <v>40</v>
      </c>
      <c r="B22" s="46" t="s">
        <v>129</v>
      </c>
      <c r="C22" s="46" t="s">
        <v>130</v>
      </c>
      <c r="D22" s="46" t="s">
        <v>26</v>
      </c>
      <c r="E22" s="46" t="s">
        <v>131</v>
      </c>
      <c r="F22" s="46" t="s">
        <v>28</v>
      </c>
      <c r="G22" s="47" t="s">
        <v>132</v>
      </c>
      <c r="H22" s="111">
        <v>2920500</v>
      </c>
      <c r="I22" s="49">
        <v>0</v>
      </c>
      <c r="J22" s="112">
        <v>0</v>
      </c>
      <c r="K22" s="113">
        <v>378620</v>
      </c>
      <c r="L22" s="113">
        <v>1218570</v>
      </c>
      <c r="M22" s="114">
        <v>2920500</v>
      </c>
      <c r="N22" s="77" t="s">
        <v>133</v>
      </c>
      <c r="O22" s="78"/>
      <c r="P22" s="78"/>
      <c r="Q22" s="79"/>
      <c r="R22" s="112">
        <v>0</v>
      </c>
      <c r="S22" s="113">
        <v>0</v>
      </c>
      <c r="T22" s="113">
        <v>0</v>
      </c>
      <c r="U22" s="115" t="s">
        <v>134</v>
      </c>
      <c r="V22" s="116">
        <v>0</v>
      </c>
      <c r="W22" s="115" t="s">
        <v>135</v>
      </c>
      <c r="X22" s="116">
        <v>0</v>
      </c>
      <c r="Y22" s="115" t="s">
        <v>136</v>
      </c>
      <c r="Z22" s="116">
        <v>0</v>
      </c>
      <c r="AA22" s="115" t="s">
        <v>136</v>
      </c>
      <c r="AB22" s="170">
        <v>0</v>
      </c>
    </row>
    <row r="23" spans="1:28" ht="89.25" x14ac:dyDescent="0.25">
      <c r="A23" s="45" t="s">
        <v>40</v>
      </c>
      <c r="B23" s="46" t="s">
        <v>24</v>
      </c>
      <c r="C23" s="46" t="s">
        <v>25</v>
      </c>
      <c r="D23" s="46" t="s">
        <v>26</v>
      </c>
      <c r="E23" s="46" t="s">
        <v>137</v>
      </c>
      <c r="F23" s="46" t="s">
        <v>138</v>
      </c>
      <c r="G23" s="47" t="s">
        <v>139</v>
      </c>
      <c r="H23" s="48">
        <v>17</v>
      </c>
      <c r="I23" s="49">
        <v>0</v>
      </c>
      <c r="J23" s="50">
        <v>3</v>
      </c>
      <c r="K23" s="51">
        <v>8</v>
      </c>
      <c r="L23" s="51">
        <v>3</v>
      </c>
      <c r="M23" s="52">
        <v>3</v>
      </c>
      <c r="N23" s="53">
        <v>50334.647448000003</v>
      </c>
      <c r="O23" s="54">
        <v>626035.18989699997</v>
      </c>
      <c r="P23" s="54">
        <v>120885.76250500001</v>
      </c>
      <c r="Q23" s="55">
        <v>0</v>
      </c>
      <c r="R23" s="50">
        <v>3</v>
      </c>
      <c r="S23" s="51">
        <v>4</v>
      </c>
      <c r="T23" s="51">
        <v>4</v>
      </c>
      <c r="U23" s="117" t="s">
        <v>140</v>
      </c>
      <c r="V23" s="49">
        <v>0</v>
      </c>
      <c r="W23" s="117" t="s">
        <v>141</v>
      </c>
      <c r="X23" s="49">
        <v>0</v>
      </c>
      <c r="Y23" s="117" t="s">
        <v>142</v>
      </c>
      <c r="Z23" s="49">
        <v>1</v>
      </c>
      <c r="AA23" s="117" t="s">
        <v>143</v>
      </c>
      <c r="AB23" s="171">
        <v>12</v>
      </c>
    </row>
    <row r="24" spans="1:28" ht="255" x14ac:dyDescent="0.25">
      <c r="A24" s="45" t="s">
        <v>40</v>
      </c>
      <c r="B24" s="46" t="s">
        <v>24</v>
      </c>
      <c r="C24" s="46" t="s">
        <v>25</v>
      </c>
      <c r="D24" s="46" t="s">
        <v>26</v>
      </c>
      <c r="E24" s="46" t="s">
        <v>137</v>
      </c>
      <c r="F24" s="46" t="s">
        <v>138</v>
      </c>
      <c r="G24" s="47" t="s">
        <v>144</v>
      </c>
      <c r="H24" s="48">
        <f>137</f>
        <v>137</v>
      </c>
      <c r="I24" s="49">
        <v>82</v>
      </c>
      <c r="J24" s="50">
        <v>109</v>
      </c>
      <c r="K24" s="51">
        <v>122</v>
      </c>
      <c r="L24" s="51">
        <v>130</v>
      </c>
      <c r="M24" s="52">
        <v>137</v>
      </c>
      <c r="N24" s="53">
        <v>8086.9988560000002</v>
      </c>
      <c r="O24" s="54">
        <v>31928.530613999999</v>
      </c>
      <c r="P24" s="54">
        <v>69671.449166000006</v>
      </c>
      <c r="Q24" s="55">
        <v>0</v>
      </c>
      <c r="R24" s="50">
        <v>89</v>
      </c>
      <c r="S24" s="51">
        <v>104</v>
      </c>
      <c r="T24" s="51">
        <v>130</v>
      </c>
      <c r="U24" s="117" t="s">
        <v>145</v>
      </c>
      <c r="V24" s="49">
        <v>135</v>
      </c>
      <c r="W24" s="117" t="s">
        <v>146</v>
      </c>
      <c r="X24" s="49">
        <v>0</v>
      </c>
      <c r="Y24" s="117" t="s">
        <v>147</v>
      </c>
      <c r="Z24" s="49">
        <v>0</v>
      </c>
      <c r="AA24" s="117" t="s">
        <v>147</v>
      </c>
      <c r="AB24" s="171">
        <v>135</v>
      </c>
    </row>
    <row r="25" spans="1:28" ht="63" x14ac:dyDescent="0.25">
      <c r="A25" s="45" t="s">
        <v>40</v>
      </c>
      <c r="B25" s="46" t="s">
        <v>24</v>
      </c>
      <c r="C25" s="46" t="s">
        <v>25</v>
      </c>
      <c r="D25" s="46" t="s">
        <v>26</v>
      </c>
      <c r="E25" s="46" t="s">
        <v>137</v>
      </c>
      <c r="F25" s="46" t="s">
        <v>138</v>
      </c>
      <c r="G25" s="47" t="s">
        <v>148</v>
      </c>
      <c r="H25" s="48">
        <v>34</v>
      </c>
      <c r="I25" s="49">
        <v>0</v>
      </c>
      <c r="J25" s="50">
        <v>7</v>
      </c>
      <c r="K25" s="51">
        <v>6</v>
      </c>
      <c r="L25" s="51">
        <v>6</v>
      </c>
      <c r="M25" s="52">
        <v>15</v>
      </c>
      <c r="N25" s="53">
        <v>27915.173391</v>
      </c>
      <c r="O25" s="54">
        <v>0</v>
      </c>
      <c r="P25" s="54">
        <v>25000</v>
      </c>
      <c r="Q25" s="55">
        <v>0</v>
      </c>
      <c r="R25" s="50">
        <v>0</v>
      </c>
      <c r="S25" s="51">
        <v>5</v>
      </c>
      <c r="T25" s="51">
        <v>1</v>
      </c>
      <c r="U25" s="117" t="s">
        <v>149</v>
      </c>
      <c r="V25" s="49">
        <v>0</v>
      </c>
      <c r="W25" s="117" t="s">
        <v>141</v>
      </c>
      <c r="X25" s="49">
        <v>0</v>
      </c>
      <c r="Y25" s="117" t="s">
        <v>150</v>
      </c>
      <c r="Z25" s="49">
        <v>1</v>
      </c>
      <c r="AA25" s="117" t="s">
        <v>151</v>
      </c>
      <c r="AB25" s="171">
        <v>7</v>
      </c>
    </row>
    <row r="26" spans="1:28" ht="94.5" x14ac:dyDescent="0.25">
      <c r="A26" s="45" t="s">
        <v>40</v>
      </c>
      <c r="B26" s="46" t="s">
        <v>24</v>
      </c>
      <c r="C26" s="46" t="s">
        <v>25</v>
      </c>
      <c r="D26" s="46" t="s">
        <v>26</v>
      </c>
      <c r="E26" s="46" t="s">
        <v>137</v>
      </c>
      <c r="F26" s="46" t="s">
        <v>138</v>
      </c>
      <c r="G26" s="47" t="s">
        <v>152</v>
      </c>
      <c r="H26" s="48">
        <v>48</v>
      </c>
      <c r="I26" s="49">
        <v>0</v>
      </c>
      <c r="J26" s="50">
        <v>17</v>
      </c>
      <c r="K26" s="51">
        <v>16</v>
      </c>
      <c r="L26" s="51">
        <v>7</v>
      </c>
      <c r="M26" s="52">
        <v>8</v>
      </c>
      <c r="N26" s="53">
        <v>58421.646304000002</v>
      </c>
      <c r="O26" s="54">
        <v>657963.72051100002</v>
      </c>
      <c r="P26" s="54">
        <v>190557.211671</v>
      </c>
      <c r="Q26" s="55">
        <v>0</v>
      </c>
      <c r="R26" s="50">
        <v>6</v>
      </c>
      <c r="S26" s="51">
        <v>24</v>
      </c>
      <c r="T26" s="51">
        <v>14</v>
      </c>
      <c r="U26" s="117" t="s">
        <v>153</v>
      </c>
      <c r="V26" s="49">
        <v>1</v>
      </c>
      <c r="W26" s="117" t="s">
        <v>154</v>
      </c>
      <c r="X26" s="49">
        <v>0</v>
      </c>
      <c r="Y26" s="117" t="s">
        <v>155</v>
      </c>
      <c r="Z26" s="49">
        <v>1</v>
      </c>
      <c r="AA26" s="117" t="s">
        <v>156</v>
      </c>
      <c r="AB26" s="171">
        <v>46</v>
      </c>
    </row>
    <row r="27" spans="1:28" ht="306" x14ac:dyDescent="0.25">
      <c r="A27" s="45" t="s">
        <v>40</v>
      </c>
      <c r="B27" s="46" t="s">
        <v>24</v>
      </c>
      <c r="C27" s="46" t="s">
        <v>25</v>
      </c>
      <c r="D27" s="46" t="s">
        <v>26</v>
      </c>
      <c r="E27" s="46" t="s">
        <v>137</v>
      </c>
      <c r="F27" s="46" t="s">
        <v>138</v>
      </c>
      <c r="G27" s="47" t="s">
        <v>157</v>
      </c>
      <c r="H27" s="48">
        <v>5</v>
      </c>
      <c r="I27" s="49">
        <v>0</v>
      </c>
      <c r="J27" s="50">
        <v>0</v>
      </c>
      <c r="K27" s="51">
        <v>0</v>
      </c>
      <c r="L27" s="51">
        <v>2</v>
      </c>
      <c r="M27" s="52">
        <v>3</v>
      </c>
      <c r="N27" s="53"/>
      <c r="O27" s="54"/>
      <c r="P27" s="54">
        <v>206644.97922499999</v>
      </c>
      <c r="Q27" s="55">
        <v>0</v>
      </c>
      <c r="R27" s="50">
        <v>0</v>
      </c>
      <c r="S27" s="51">
        <v>0</v>
      </c>
      <c r="T27" s="51">
        <v>2</v>
      </c>
      <c r="U27" s="117" t="s">
        <v>158</v>
      </c>
      <c r="V27" s="49">
        <v>0</v>
      </c>
      <c r="W27" s="117" t="s">
        <v>159</v>
      </c>
      <c r="X27" s="49">
        <v>0</v>
      </c>
      <c r="Y27" s="117" t="s">
        <v>160</v>
      </c>
      <c r="Z27" s="49">
        <v>1</v>
      </c>
      <c r="AA27" s="117" t="s">
        <v>161</v>
      </c>
      <c r="AB27" s="171">
        <v>3</v>
      </c>
    </row>
    <row r="28" spans="1:28" ht="127.5" x14ac:dyDescent="0.25">
      <c r="A28" s="45" t="s">
        <v>40</v>
      </c>
      <c r="B28" s="46" t="s">
        <v>24</v>
      </c>
      <c r="C28" s="46" t="s">
        <v>25</v>
      </c>
      <c r="D28" s="46" t="s">
        <v>26</v>
      </c>
      <c r="E28" s="46" t="s">
        <v>137</v>
      </c>
      <c r="F28" s="46" t="s">
        <v>138</v>
      </c>
      <c r="G28" s="47" t="s">
        <v>162</v>
      </c>
      <c r="H28" s="48">
        <v>46</v>
      </c>
      <c r="I28" s="49">
        <v>0</v>
      </c>
      <c r="J28" s="50">
        <v>34.700000000000003</v>
      </c>
      <c r="K28" s="51">
        <v>38.700000000000003</v>
      </c>
      <c r="L28" s="51">
        <v>42.5</v>
      </c>
      <c r="M28" s="52">
        <v>46</v>
      </c>
      <c r="N28" s="118" t="s">
        <v>163</v>
      </c>
      <c r="O28" s="119"/>
      <c r="P28" s="120"/>
      <c r="Q28" s="55">
        <v>0</v>
      </c>
      <c r="R28" s="50">
        <v>34.130000000000003</v>
      </c>
      <c r="S28" s="51">
        <v>35.770000000000003</v>
      </c>
      <c r="T28" s="51">
        <v>35.619999999999997</v>
      </c>
      <c r="U28" s="117" t="s">
        <v>164</v>
      </c>
      <c r="V28" s="49">
        <v>5.83</v>
      </c>
      <c r="W28" s="117" t="s">
        <v>165</v>
      </c>
      <c r="X28" s="49">
        <v>5.92</v>
      </c>
      <c r="Y28" s="117" t="s">
        <v>166</v>
      </c>
      <c r="Z28" s="49">
        <v>12.78</v>
      </c>
      <c r="AA28" s="121" t="s">
        <v>167</v>
      </c>
      <c r="AB28" s="171">
        <v>24.53</v>
      </c>
    </row>
    <row r="29" spans="1:28" ht="140.25" x14ac:dyDescent="0.25">
      <c r="A29" s="45" t="s">
        <v>40</v>
      </c>
      <c r="B29" s="46" t="s">
        <v>24</v>
      </c>
      <c r="C29" s="46" t="s">
        <v>25</v>
      </c>
      <c r="D29" s="46" t="s">
        <v>26</v>
      </c>
      <c r="E29" s="46" t="s">
        <v>168</v>
      </c>
      <c r="F29" s="46" t="s">
        <v>169</v>
      </c>
      <c r="G29" s="47" t="s">
        <v>170</v>
      </c>
      <c r="H29" s="70">
        <v>8680</v>
      </c>
      <c r="I29" s="49">
        <v>8454</v>
      </c>
      <c r="J29" s="72">
        <v>8569</v>
      </c>
      <c r="K29" s="73">
        <v>8676</v>
      </c>
      <c r="L29" s="73">
        <v>8680</v>
      </c>
      <c r="M29" s="74">
        <v>8680</v>
      </c>
      <c r="N29" s="53">
        <v>1197996.1599999999</v>
      </c>
      <c r="O29" s="54">
        <v>809666.82</v>
      </c>
      <c r="P29" s="54">
        <v>419532.66</v>
      </c>
      <c r="Q29" s="55">
        <v>0</v>
      </c>
      <c r="R29" s="72">
        <v>8532.2999999999993</v>
      </c>
      <c r="S29" s="73">
        <v>8597.2800000000007</v>
      </c>
      <c r="T29" s="73">
        <v>8675.67</v>
      </c>
      <c r="U29" s="122"/>
      <c r="V29" s="71">
        <v>8687.61</v>
      </c>
      <c r="W29" s="122" t="s">
        <v>171</v>
      </c>
      <c r="X29" s="71">
        <v>8693.7099999999991</v>
      </c>
      <c r="Y29" s="122" t="s">
        <v>172</v>
      </c>
      <c r="Z29" s="71">
        <v>8728.9699999999993</v>
      </c>
      <c r="AA29" s="122" t="s">
        <v>173</v>
      </c>
      <c r="AB29" s="164">
        <v>8729</v>
      </c>
    </row>
    <row r="30" spans="1:28" ht="318.75" x14ac:dyDescent="0.25">
      <c r="A30" s="45" t="s">
        <v>40</v>
      </c>
      <c r="B30" s="46" t="s">
        <v>24</v>
      </c>
      <c r="C30" s="46" t="s">
        <v>25</v>
      </c>
      <c r="D30" s="46" t="s">
        <v>26</v>
      </c>
      <c r="E30" s="46" t="s">
        <v>174</v>
      </c>
      <c r="F30" s="46" t="s">
        <v>169</v>
      </c>
      <c r="G30" s="47" t="s">
        <v>175</v>
      </c>
      <c r="H30" s="70">
        <v>1800</v>
      </c>
      <c r="I30" s="49">
        <v>1300</v>
      </c>
      <c r="J30" s="72">
        <v>1461</v>
      </c>
      <c r="K30" s="73">
        <v>1597</v>
      </c>
      <c r="L30" s="73">
        <v>1672</v>
      </c>
      <c r="M30" s="74">
        <v>1800</v>
      </c>
      <c r="N30" s="53">
        <v>144129.49</v>
      </c>
      <c r="O30" s="54">
        <v>5249.8</v>
      </c>
      <c r="P30" s="54">
        <v>2176</v>
      </c>
      <c r="Q30" s="55">
        <v>0</v>
      </c>
      <c r="R30" s="72">
        <v>1459.27</v>
      </c>
      <c r="S30" s="73">
        <v>1643.47</v>
      </c>
      <c r="T30" s="73">
        <v>1648.54</v>
      </c>
      <c r="U30" s="122"/>
      <c r="V30" s="71">
        <v>1652.04</v>
      </c>
      <c r="W30" s="122" t="s">
        <v>176</v>
      </c>
      <c r="X30" s="71">
        <v>1652.77</v>
      </c>
      <c r="Y30" s="122" t="s">
        <v>177</v>
      </c>
      <c r="Z30" s="71">
        <v>1654.35</v>
      </c>
      <c r="AA30" s="122" t="s">
        <v>178</v>
      </c>
      <c r="AB30" s="164">
        <v>1654</v>
      </c>
    </row>
    <row r="31" spans="1:28" ht="280.5" x14ac:dyDescent="0.25">
      <c r="A31" s="45" t="s">
        <v>40</v>
      </c>
      <c r="B31" s="46" t="s">
        <v>24</v>
      </c>
      <c r="C31" s="46" t="s">
        <v>25</v>
      </c>
      <c r="D31" s="46" t="s">
        <v>26</v>
      </c>
      <c r="E31" s="46" t="s">
        <v>168</v>
      </c>
      <c r="F31" s="46" t="s">
        <v>169</v>
      </c>
      <c r="G31" s="47" t="s">
        <v>179</v>
      </c>
      <c r="H31" s="84">
        <v>180</v>
      </c>
      <c r="I31" s="49">
        <v>166</v>
      </c>
      <c r="J31" s="85">
        <v>175.87</v>
      </c>
      <c r="K31" s="86">
        <v>176.37</v>
      </c>
      <c r="L31" s="86">
        <v>176.94</v>
      </c>
      <c r="M31" s="87">
        <v>180</v>
      </c>
      <c r="N31" s="53">
        <v>343992.29</v>
      </c>
      <c r="O31" s="54">
        <v>531606.38</v>
      </c>
      <c r="P31" s="54">
        <v>237440</v>
      </c>
      <c r="Q31" s="55">
        <v>0</v>
      </c>
      <c r="R31" s="85">
        <v>181.94</v>
      </c>
      <c r="S31" s="86">
        <v>191.07</v>
      </c>
      <c r="T31" s="123">
        <v>199.55</v>
      </c>
      <c r="U31" s="124"/>
      <c r="V31" s="71">
        <v>202.77</v>
      </c>
      <c r="W31" s="124" t="s">
        <v>180</v>
      </c>
      <c r="X31" s="71">
        <v>204.17</v>
      </c>
      <c r="Y31" s="124" t="s">
        <v>181</v>
      </c>
      <c r="Z31" s="71">
        <v>208.97</v>
      </c>
      <c r="AA31" s="124" t="s">
        <v>182</v>
      </c>
      <c r="AB31" s="164">
        <v>208.97</v>
      </c>
    </row>
    <row r="32" spans="1:28" ht="229.5" x14ac:dyDescent="0.25">
      <c r="A32" s="45" t="s">
        <v>40</v>
      </c>
      <c r="B32" s="46" t="s">
        <v>24</v>
      </c>
      <c r="C32" s="46" t="s">
        <v>25</v>
      </c>
      <c r="D32" s="46" t="s">
        <v>26</v>
      </c>
      <c r="E32" s="46" t="s">
        <v>168</v>
      </c>
      <c r="F32" s="46" t="s">
        <v>169</v>
      </c>
      <c r="G32" s="47" t="s">
        <v>183</v>
      </c>
      <c r="H32" s="84">
        <v>400</v>
      </c>
      <c r="I32" s="49">
        <v>0</v>
      </c>
      <c r="J32" s="85">
        <v>106</v>
      </c>
      <c r="K32" s="86">
        <v>146</v>
      </c>
      <c r="L32" s="86">
        <v>279</v>
      </c>
      <c r="M32" s="87">
        <v>400</v>
      </c>
      <c r="N32" s="53">
        <v>1224983.21</v>
      </c>
      <c r="O32" s="54">
        <v>327183.74</v>
      </c>
      <c r="P32" s="54">
        <v>183875.66</v>
      </c>
      <c r="Q32" s="55">
        <v>0</v>
      </c>
      <c r="R32" s="85">
        <v>457.42</v>
      </c>
      <c r="S32" s="86">
        <v>667.83</v>
      </c>
      <c r="T32" s="123">
        <v>891.75</v>
      </c>
      <c r="U32" s="124"/>
      <c r="V32" s="71">
        <v>910.51</v>
      </c>
      <c r="W32" s="124" t="s">
        <v>184</v>
      </c>
      <c r="X32" s="71">
        <v>920</v>
      </c>
      <c r="Y32" s="124" t="s">
        <v>185</v>
      </c>
      <c r="Z32" s="71">
        <v>983.79</v>
      </c>
      <c r="AA32" s="124" t="s">
        <v>186</v>
      </c>
      <c r="AB32" s="164">
        <v>984</v>
      </c>
    </row>
    <row r="33" spans="1:28" ht="229.5" x14ac:dyDescent="0.25">
      <c r="A33" s="45" t="s">
        <v>40</v>
      </c>
      <c r="B33" s="46" t="s">
        <v>24</v>
      </c>
      <c r="C33" s="46" t="s">
        <v>25</v>
      </c>
      <c r="D33" s="46" t="s">
        <v>26</v>
      </c>
      <c r="E33" s="46" t="s">
        <v>187</v>
      </c>
      <c r="F33" s="46" t="s">
        <v>169</v>
      </c>
      <c r="G33" s="47" t="s">
        <v>188</v>
      </c>
      <c r="H33" s="84">
        <v>14</v>
      </c>
      <c r="I33" s="49">
        <v>8</v>
      </c>
      <c r="J33" s="85">
        <v>11</v>
      </c>
      <c r="K33" s="86">
        <v>12</v>
      </c>
      <c r="L33" s="86">
        <v>13</v>
      </c>
      <c r="M33" s="87">
        <v>14</v>
      </c>
      <c r="N33" s="53">
        <v>63101.37</v>
      </c>
      <c r="O33" s="54">
        <v>109587.4</v>
      </c>
      <c r="P33" s="54">
        <v>135207</v>
      </c>
      <c r="Q33" s="55">
        <v>0</v>
      </c>
      <c r="R33" s="85">
        <v>11</v>
      </c>
      <c r="S33" s="86">
        <v>13</v>
      </c>
      <c r="T33" s="73">
        <v>16</v>
      </c>
      <c r="U33" s="122"/>
      <c r="V33" s="71">
        <v>16</v>
      </c>
      <c r="W33" s="122" t="s">
        <v>189</v>
      </c>
      <c r="X33" s="71">
        <v>16</v>
      </c>
      <c r="Y33" s="122" t="s">
        <v>190</v>
      </c>
      <c r="Z33" s="71">
        <v>18</v>
      </c>
      <c r="AA33" s="122" t="s">
        <v>191</v>
      </c>
      <c r="AB33" s="164">
        <v>18</v>
      </c>
    </row>
    <row r="34" spans="1:28" ht="140.25" x14ac:dyDescent="0.25">
      <c r="A34" s="45" t="s">
        <v>40</v>
      </c>
      <c r="B34" s="46" t="s">
        <v>24</v>
      </c>
      <c r="C34" s="46" t="s">
        <v>25</v>
      </c>
      <c r="D34" s="46" t="s">
        <v>26</v>
      </c>
      <c r="E34" s="46" t="s">
        <v>174</v>
      </c>
      <c r="F34" s="46" t="s">
        <v>169</v>
      </c>
      <c r="G34" s="47" t="s">
        <v>192</v>
      </c>
      <c r="H34" s="84">
        <v>615</v>
      </c>
      <c r="I34" s="49">
        <v>0</v>
      </c>
      <c r="J34" s="85"/>
      <c r="K34" s="86"/>
      <c r="L34" s="86"/>
      <c r="M34" s="87">
        <v>615</v>
      </c>
      <c r="N34" s="53">
        <v>1573059.04</v>
      </c>
      <c r="O34" s="54">
        <v>502628.8</v>
      </c>
      <c r="P34" s="54">
        <v>1311344.68</v>
      </c>
      <c r="Q34" s="55">
        <v>0</v>
      </c>
      <c r="R34" s="85"/>
      <c r="S34" s="86">
        <v>259.33999999999997</v>
      </c>
      <c r="T34" s="123">
        <v>660</v>
      </c>
      <c r="U34" s="124"/>
      <c r="V34" s="125">
        <v>676.64</v>
      </c>
      <c r="W34" s="124" t="s">
        <v>193</v>
      </c>
      <c r="X34" s="125">
        <v>682.09</v>
      </c>
      <c r="Y34" s="124" t="s">
        <v>194</v>
      </c>
      <c r="Z34" s="125">
        <v>704.22</v>
      </c>
      <c r="AA34" s="124" t="s">
        <v>195</v>
      </c>
      <c r="AB34" s="172">
        <v>704.22</v>
      </c>
    </row>
    <row r="35" spans="1:28" ht="191.25" x14ac:dyDescent="0.25">
      <c r="A35" s="45" t="s">
        <v>40</v>
      </c>
      <c r="B35" s="46" t="s">
        <v>24</v>
      </c>
      <c r="C35" s="46" t="s">
        <v>25</v>
      </c>
      <c r="D35" s="46" t="s">
        <v>26</v>
      </c>
      <c r="E35" s="46" t="s">
        <v>196</v>
      </c>
      <c r="F35" s="46" t="s">
        <v>169</v>
      </c>
      <c r="G35" s="47" t="s">
        <v>197</v>
      </c>
      <c r="H35" s="84">
        <v>65</v>
      </c>
      <c r="I35" s="49">
        <v>0</v>
      </c>
      <c r="J35" s="85"/>
      <c r="K35" s="86"/>
      <c r="L35" s="86"/>
      <c r="M35" s="87">
        <v>65</v>
      </c>
      <c r="N35" s="53">
        <v>9046.32</v>
      </c>
      <c r="O35" s="54">
        <v>9989.81</v>
      </c>
      <c r="P35" s="54">
        <v>5793.6</v>
      </c>
      <c r="Q35" s="55">
        <v>0</v>
      </c>
      <c r="R35" s="85"/>
      <c r="S35" s="86">
        <v>50</v>
      </c>
      <c r="T35" s="73">
        <v>65</v>
      </c>
      <c r="U35" s="122"/>
      <c r="V35" s="71">
        <v>66</v>
      </c>
      <c r="W35" s="122" t="s">
        <v>198</v>
      </c>
      <c r="X35" s="71">
        <v>66</v>
      </c>
      <c r="Y35" s="122" t="s">
        <v>199</v>
      </c>
      <c r="Z35" s="71">
        <v>70</v>
      </c>
      <c r="AA35" s="122" t="s">
        <v>200</v>
      </c>
      <c r="AB35" s="164">
        <v>70</v>
      </c>
    </row>
    <row r="36" spans="1:28" ht="102" x14ac:dyDescent="0.25">
      <c r="A36" s="45" t="s">
        <v>40</v>
      </c>
      <c r="B36" s="46" t="s">
        <v>24</v>
      </c>
      <c r="C36" s="46" t="s">
        <v>25</v>
      </c>
      <c r="D36" s="46" t="s">
        <v>26</v>
      </c>
      <c r="E36" s="46" t="s">
        <v>42</v>
      </c>
      <c r="F36" s="46" t="s">
        <v>201</v>
      </c>
      <c r="G36" s="47" t="s">
        <v>202</v>
      </c>
      <c r="H36" s="70">
        <v>3116</v>
      </c>
      <c r="I36" s="71">
        <v>1796</v>
      </c>
      <c r="J36" s="72">
        <v>2126</v>
      </c>
      <c r="K36" s="73">
        <v>2456</v>
      </c>
      <c r="L36" s="73">
        <v>2786</v>
      </c>
      <c r="M36" s="74">
        <v>3116</v>
      </c>
      <c r="N36" s="126">
        <v>1867980</v>
      </c>
      <c r="O36" s="127">
        <v>1916886</v>
      </c>
      <c r="P36" s="127">
        <v>1393744</v>
      </c>
      <c r="Q36" s="128">
        <v>1554760</v>
      </c>
      <c r="R36" s="72">
        <v>2052.8000000000002</v>
      </c>
      <c r="S36" s="73">
        <v>2293.1999999999998</v>
      </c>
      <c r="T36" s="73">
        <v>2413</v>
      </c>
      <c r="U36" s="122" t="s">
        <v>203</v>
      </c>
      <c r="V36" s="71">
        <v>2435.9</v>
      </c>
      <c r="W36" s="122" t="s">
        <v>204</v>
      </c>
      <c r="X36" s="71">
        <v>2453</v>
      </c>
      <c r="Y36" s="122" t="s">
        <v>205</v>
      </c>
      <c r="Z36" s="71">
        <v>2478.87</v>
      </c>
      <c r="AA36" s="122" t="s">
        <v>205</v>
      </c>
      <c r="AB36" s="164">
        <v>2487</v>
      </c>
    </row>
    <row r="37" spans="1:28" ht="63" x14ac:dyDescent="0.25">
      <c r="A37" s="45" t="s">
        <v>40</v>
      </c>
      <c r="B37" s="46" t="s">
        <v>24</v>
      </c>
      <c r="C37" s="46" t="s">
        <v>25</v>
      </c>
      <c r="D37" s="46" t="s">
        <v>26</v>
      </c>
      <c r="E37" s="46" t="s">
        <v>42</v>
      </c>
      <c r="F37" s="46" t="s">
        <v>201</v>
      </c>
      <c r="G37" s="47" t="s">
        <v>206</v>
      </c>
      <c r="H37" s="70">
        <v>11698</v>
      </c>
      <c r="I37" s="71">
        <v>6595</v>
      </c>
      <c r="J37" s="72">
        <v>8083</v>
      </c>
      <c r="K37" s="73">
        <v>10160</v>
      </c>
      <c r="L37" s="73">
        <v>10861</v>
      </c>
      <c r="M37" s="74">
        <v>11698</v>
      </c>
      <c r="N37" s="129"/>
      <c r="O37" s="130"/>
      <c r="P37" s="130"/>
      <c r="Q37" s="131"/>
      <c r="R37" s="72">
        <v>9924</v>
      </c>
      <c r="S37" s="73">
        <v>10581</v>
      </c>
      <c r="T37" s="73">
        <v>10696</v>
      </c>
      <c r="U37" s="122" t="s">
        <v>207</v>
      </c>
      <c r="V37" s="71">
        <v>10696</v>
      </c>
      <c r="W37" s="122" t="s">
        <v>208</v>
      </c>
      <c r="X37" s="71">
        <v>10696</v>
      </c>
      <c r="Y37" s="122" t="s">
        <v>209</v>
      </c>
      <c r="Z37" s="71">
        <v>10696</v>
      </c>
      <c r="AA37" s="122" t="s">
        <v>209</v>
      </c>
      <c r="AB37" s="164">
        <v>10696</v>
      </c>
    </row>
    <row r="38" spans="1:28" ht="76.5" x14ac:dyDescent="0.25">
      <c r="A38" s="45" t="s">
        <v>40</v>
      </c>
      <c r="B38" s="46" t="s">
        <v>24</v>
      </c>
      <c r="C38" s="46" t="s">
        <v>25</v>
      </c>
      <c r="D38" s="46" t="s">
        <v>26</v>
      </c>
      <c r="E38" s="46" t="s">
        <v>42</v>
      </c>
      <c r="F38" s="46" t="s">
        <v>201</v>
      </c>
      <c r="G38" s="47" t="s">
        <v>210</v>
      </c>
      <c r="H38" s="132">
        <v>24</v>
      </c>
      <c r="I38" s="49">
        <v>0</v>
      </c>
      <c r="J38" s="133">
        <v>3.5</v>
      </c>
      <c r="K38" s="134">
        <v>5</v>
      </c>
      <c r="L38" s="134">
        <v>7</v>
      </c>
      <c r="M38" s="135">
        <v>8.5</v>
      </c>
      <c r="N38" s="53" t="s">
        <v>211</v>
      </c>
      <c r="O38" s="54" t="s">
        <v>211</v>
      </c>
      <c r="P38" s="54" t="s">
        <v>211</v>
      </c>
      <c r="Q38" s="55" t="s">
        <v>211</v>
      </c>
      <c r="R38" s="133">
        <v>3.45</v>
      </c>
      <c r="S38" s="134">
        <v>5.03</v>
      </c>
      <c r="T38" s="134">
        <v>4.8</v>
      </c>
      <c r="U38" s="136" t="s">
        <v>212</v>
      </c>
      <c r="V38" s="137" t="s">
        <v>213</v>
      </c>
      <c r="W38" s="136" t="s">
        <v>214</v>
      </c>
      <c r="X38" s="137" t="s">
        <v>215</v>
      </c>
      <c r="Y38" s="136" t="s">
        <v>216</v>
      </c>
      <c r="Z38" s="137" t="s">
        <v>217</v>
      </c>
      <c r="AA38" s="136" t="s">
        <v>218</v>
      </c>
      <c r="AB38" s="173">
        <v>19.63</v>
      </c>
    </row>
    <row r="39" spans="1:28" ht="153" x14ac:dyDescent="0.25">
      <c r="A39" s="45" t="s">
        <v>40</v>
      </c>
      <c r="B39" s="46" t="s">
        <v>24</v>
      </c>
      <c r="C39" s="46" t="s">
        <v>25</v>
      </c>
      <c r="D39" s="46" t="s">
        <v>26</v>
      </c>
      <c r="E39" s="46" t="s">
        <v>219</v>
      </c>
      <c r="F39" s="46" t="s">
        <v>201</v>
      </c>
      <c r="G39" s="47" t="s">
        <v>220</v>
      </c>
      <c r="H39" s="132">
        <v>4.7699999999999996</v>
      </c>
      <c r="I39" s="49">
        <v>0</v>
      </c>
      <c r="J39" s="133">
        <v>1.05</v>
      </c>
      <c r="K39" s="134">
        <v>1.08</v>
      </c>
      <c r="L39" s="134">
        <v>1.1399999999999999</v>
      </c>
      <c r="M39" s="135">
        <v>1.5</v>
      </c>
      <c r="N39" s="53" t="s">
        <v>211</v>
      </c>
      <c r="O39" s="54" t="s">
        <v>211</v>
      </c>
      <c r="P39" s="54" t="s">
        <v>211</v>
      </c>
      <c r="Q39" s="55" t="s">
        <v>211</v>
      </c>
      <c r="R39" s="133">
        <v>1.4</v>
      </c>
      <c r="S39" s="134">
        <v>1.39</v>
      </c>
      <c r="T39" s="134">
        <v>0.68</v>
      </c>
      <c r="U39" s="136" t="s">
        <v>221</v>
      </c>
      <c r="V39" s="137" t="s">
        <v>222</v>
      </c>
      <c r="W39" s="136" t="s">
        <v>223</v>
      </c>
      <c r="X39" s="137" t="s">
        <v>224</v>
      </c>
      <c r="Y39" s="136" t="s">
        <v>225</v>
      </c>
      <c r="Z39" s="137" t="s">
        <v>226</v>
      </c>
      <c r="AA39" s="136" t="s">
        <v>227</v>
      </c>
      <c r="AB39" s="173">
        <v>4.3</v>
      </c>
    </row>
    <row r="40" spans="1:28" ht="153" x14ac:dyDescent="0.25">
      <c r="A40" s="45" t="s">
        <v>40</v>
      </c>
      <c r="B40" s="46" t="s">
        <v>24</v>
      </c>
      <c r="C40" s="46" t="s">
        <v>25</v>
      </c>
      <c r="D40" s="46" t="s">
        <v>26</v>
      </c>
      <c r="E40" s="46" t="s">
        <v>42</v>
      </c>
      <c r="F40" s="46" t="s">
        <v>201</v>
      </c>
      <c r="G40" s="47" t="s">
        <v>228</v>
      </c>
      <c r="H40" s="84">
        <v>36</v>
      </c>
      <c r="I40" s="49">
        <v>10</v>
      </c>
      <c r="J40" s="85">
        <v>26</v>
      </c>
      <c r="K40" s="86">
        <v>36</v>
      </c>
      <c r="L40" s="86">
        <v>36</v>
      </c>
      <c r="M40" s="87">
        <v>36</v>
      </c>
      <c r="N40" s="126">
        <v>13330</v>
      </c>
      <c r="O40" s="127">
        <v>16934</v>
      </c>
      <c r="P40" s="127">
        <v>24586</v>
      </c>
      <c r="Q40" s="128">
        <v>24472</v>
      </c>
      <c r="R40" s="85">
        <v>27</v>
      </c>
      <c r="S40" s="86">
        <v>31</v>
      </c>
      <c r="T40" s="86">
        <v>32</v>
      </c>
      <c r="U40" s="138" t="s">
        <v>229</v>
      </c>
      <c r="V40" s="89">
        <v>32</v>
      </c>
      <c r="W40" s="138" t="s">
        <v>230</v>
      </c>
      <c r="X40" s="89">
        <v>32</v>
      </c>
      <c r="Y40" s="138" t="s">
        <v>231</v>
      </c>
      <c r="Z40" s="89">
        <v>32</v>
      </c>
      <c r="AA40" s="138" t="s">
        <v>231</v>
      </c>
      <c r="AB40" s="166">
        <v>32</v>
      </c>
    </row>
    <row r="41" spans="1:28" ht="140.25" x14ac:dyDescent="0.25">
      <c r="A41" s="45" t="s">
        <v>40</v>
      </c>
      <c r="B41" s="46" t="s">
        <v>24</v>
      </c>
      <c r="C41" s="46" t="s">
        <v>25</v>
      </c>
      <c r="D41" s="46" t="s">
        <v>26</v>
      </c>
      <c r="E41" s="46" t="s">
        <v>168</v>
      </c>
      <c r="F41" s="46" t="s">
        <v>201</v>
      </c>
      <c r="G41" s="47" t="s">
        <v>232</v>
      </c>
      <c r="H41" s="84">
        <v>36</v>
      </c>
      <c r="I41" s="49">
        <v>6</v>
      </c>
      <c r="J41" s="85">
        <v>20</v>
      </c>
      <c r="K41" s="86">
        <v>36</v>
      </c>
      <c r="L41" s="86">
        <v>36</v>
      </c>
      <c r="M41" s="87">
        <v>36</v>
      </c>
      <c r="N41" s="129"/>
      <c r="O41" s="130"/>
      <c r="P41" s="130"/>
      <c r="Q41" s="131"/>
      <c r="R41" s="85">
        <v>24</v>
      </c>
      <c r="S41" s="86">
        <v>30</v>
      </c>
      <c r="T41" s="86">
        <v>32</v>
      </c>
      <c r="U41" s="138" t="s">
        <v>233</v>
      </c>
      <c r="V41" s="89">
        <v>32</v>
      </c>
      <c r="W41" s="138" t="s">
        <v>234</v>
      </c>
      <c r="X41" s="89">
        <v>30</v>
      </c>
      <c r="Y41" s="138" t="s">
        <v>235</v>
      </c>
      <c r="Z41" s="89">
        <v>30</v>
      </c>
      <c r="AA41" s="138" t="s">
        <v>236</v>
      </c>
      <c r="AB41" s="166">
        <v>30</v>
      </c>
    </row>
    <row r="42" spans="1:28" ht="63" x14ac:dyDescent="0.25">
      <c r="A42" s="45" t="s">
        <v>40</v>
      </c>
      <c r="B42" s="46" t="s">
        <v>24</v>
      </c>
      <c r="C42" s="46" t="s">
        <v>25</v>
      </c>
      <c r="D42" s="46" t="s">
        <v>26</v>
      </c>
      <c r="E42" s="46" t="s">
        <v>237</v>
      </c>
      <c r="F42" s="46" t="s">
        <v>201</v>
      </c>
      <c r="G42" s="47" t="s">
        <v>238</v>
      </c>
      <c r="H42" s="70">
        <v>1283</v>
      </c>
      <c r="I42" s="49">
        <v>628</v>
      </c>
      <c r="J42" s="72">
        <v>1026</v>
      </c>
      <c r="K42" s="73">
        <v>1283</v>
      </c>
      <c r="L42" s="73">
        <v>1283</v>
      </c>
      <c r="M42" s="74">
        <v>1283</v>
      </c>
      <c r="N42" s="53">
        <v>89844</v>
      </c>
      <c r="O42" s="54">
        <v>34083</v>
      </c>
      <c r="P42" s="54">
        <v>123854</v>
      </c>
      <c r="Q42" s="55">
        <v>143833</v>
      </c>
      <c r="R42" s="72">
        <v>1507</v>
      </c>
      <c r="S42" s="73">
        <v>1507</v>
      </c>
      <c r="T42" s="73">
        <v>1507</v>
      </c>
      <c r="U42" s="122" t="s">
        <v>239</v>
      </c>
      <c r="V42" s="71">
        <v>1507</v>
      </c>
      <c r="W42" s="122" t="s">
        <v>240</v>
      </c>
      <c r="X42" s="71">
        <v>1507</v>
      </c>
      <c r="Y42" s="122" t="s">
        <v>240</v>
      </c>
      <c r="Z42" s="71">
        <v>1507</v>
      </c>
      <c r="AA42" s="122" t="s">
        <v>240</v>
      </c>
      <c r="AB42" s="164">
        <v>1507</v>
      </c>
    </row>
    <row r="43" spans="1:28" ht="204" x14ac:dyDescent="0.25">
      <c r="A43" s="45" t="s">
        <v>40</v>
      </c>
      <c r="B43" s="46" t="s">
        <v>129</v>
      </c>
      <c r="C43" s="46" t="s">
        <v>130</v>
      </c>
      <c r="D43" s="46" t="s">
        <v>26</v>
      </c>
      <c r="E43" s="46" t="s">
        <v>131</v>
      </c>
      <c r="F43" s="46" t="s">
        <v>241</v>
      </c>
      <c r="G43" s="47" t="s">
        <v>242</v>
      </c>
      <c r="H43" s="59">
        <v>-0.08</v>
      </c>
      <c r="I43" s="76">
        <v>0</v>
      </c>
      <c r="J43" s="61">
        <v>-0.01</v>
      </c>
      <c r="K43" s="62">
        <v>-2.5000000000000001E-2</v>
      </c>
      <c r="L43" s="62">
        <v>-4.8000000000000001E-2</v>
      </c>
      <c r="M43" s="63">
        <v>-0.08</v>
      </c>
      <c r="N43" s="53">
        <v>32000</v>
      </c>
      <c r="O43" s="54">
        <v>37455.542999999998</v>
      </c>
      <c r="P43" s="54">
        <v>66151.042021000001</v>
      </c>
      <c r="Q43" s="55">
        <v>36200</v>
      </c>
      <c r="R43" s="61">
        <v>7.5399999999999995E-2</v>
      </c>
      <c r="S43" s="110">
        <v>0.127</v>
      </c>
      <c r="T43" s="110">
        <v>0.02</v>
      </c>
      <c r="U43" s="139" t="s">
        <v>243</v>
      </c>
      <c r="V43" s="140">
        <v>5.8999999999999997E-2</v>
      </c>
      <c r="W43" s="139" t="s">
        <v>244</v>
      </c>
      <c r="X43" s="140">
        <v>4.1000000000000002E-2</v>
      </c>
      <c r="Y43" s="139" t="s">
        <v>245</v>
      </c>
      <c r="Z43" s="140">
        <v>3.2000000000000001E-2</v>
      </c>
      <c r="AA43" s="139" t="s">
        <v>246</v>
      </c>
      <c r="AB43" s="174">
        <v>0.02</v>
      </c>
    </row>
    <row r="44" spans="1:28" ht="127.5" x14ac:dyDescent="0.25">
      <c r="A44" s="45" t="s">
        <v>40</v>
      </c>
      <c r="B44" s="46" t="s">
        <v>129</v>
      </c>
      <c r="C44" s="46" t="s">
        <v>130</v>
      </c>
      <c r="D44" s="46" t="s">
        <v>26</v>
      </c>
      <c r="E44" s="46" t="s">
        <v>131</v>
      </c>
      <c r="F44" s="46" t="s">
        <v>241</v>
      </c>
      <c r="G44" s="47" t="s">
        <v>247</v>
      </c>
      <c r="H44" s="84">
        <v>110</v>
      </c>
      <c r="I44" s="49">
        <v>10</v>
      </c>
      <c r="J44" s="85">
        <v>19</v>
      </c>
      <c r="K44" s="86">
        <v>47</v>
      </c>
      <c r="L44" s="86">
        <v>78</v>
      </c>
      <c r="M44" s="87">
        <v>110</v>
      </c>
      <c r="N44" s="53">
        <v>0</v>
      </c>
      <c r="O44" s="54">
        <v>0</v>
      </c>
      <c r="P44" s="54">
        <v>33400</v>
      </c>
      <c r="Q44" s="55">
        <v>93800</v>
      </c>
      <c r="R44" s="85">
        <v>19</v>
      </c>
      <c r="S44" s="86">
        <v>47</v>
      </c>
      <c r="T44" s="86">
        <v>94</v>
      </c>
      <c r="U44" s="138" t="s">
        <v>248</v>
      </c>
      <c r="V44" s="89">
        <v>128</v>
      </c>
      <c r="W44" s="138" t="s">
        <v>249</v>
      </c>
      <c r="X44" s="89">
        <v>128</v>
      </c>
      <c r="Y44" s="138" t="s">
        <v>250</v>
      </c>
      <c r="Z44" s="89">
        <v>128</v>
      </c>
      <c r="AA44" s="138" t="s">
        <v>251</v>
      </c>
      <c r="AB44" s="166">
        <v>128</v>
      </c>
    </row>
    <row r="45" spans="1:28" ht="76.5" x14ac:dyDescent="0.25">
      <c r="A45" s="45" t="s">
        <v>40</v>
      </c>
      <c r="B45" s="46" t="s">
        <v>121</v>
      </c>
      <c r="C45" s="46" t="s">
        <v>252</v>
      </c>
      <c r="D45" s="46" t="s">
        <v>26</v>
      </c>
      <c r="E45" s="46" t="s">
        <v>253</v>
      </c>
      <c r="F45" s="46" t="s">
        <v>254</v>
      </c>
      <c r="G45" s="47" t="s">
        <v>255</v>
      </c>
      <c r="H45" s="84">
        <v>203</v>
      </c>
      <c r="I45" s="49">
        <v>0</v>
      </c>
      <c r="J45" s="85">
        <v>178</v>
      </c>
      <c r="K45" s="86">
        <v>186</v>
      </c>
      <c r="L45" s="86">
        <v>194</v>
      </c>
      <c r="M45" s="87">
        <v>203</v>
      </c>
      <c r="N45" s="53">
        <v>0</v>
      </c>
      <c r="O45" s="54">
        <v>0</v>
      </c>
      <c r="P45" s="54">
        <v>0</v>
      </c>
      <c r="Q45" s="55">
        <v>0</v>
      </c>
      <c r="R45" s="85">
        <v>174.84</v>
      </c>
      <c r="S45" s="86">
        <v>180.87</v>
      </c>
      <c r="T45" s="86">
        <v>207.36</v>
      </c>
      <c r="U45" s="138" t="s">
        <v>256</v>
      </c>
      <c r="V45" s="89">
        <v>48</v>
      </c>
      <c r="W45" s="138" t="s">
        <v>257</v>
      </c>
      <c r="X45" s="89">
        <v>98.83</v>
      </c>
      <c r="Y45" s="138" t="s">
        <v>258</v>
      </c>
      <c r="Z45" s="89">
        <v>150.19999999999999</v>
      </c>
      <c r="AA45" s="138" t="s">
        <v>259</v>
      </c>
      <c r="AB45" s="166">
        <v>203</v>
      </c>
    </row>
    <row r="46" spans="1:28" ht="63" x14ac:dyDescent="0.25">
      <c r="A46" s="45" t="s">
        <v>40</v>
      </c>
      <c r="B46" s="46" t="s">
        <v>121</v>
      </c>
      <c r="C46" s="46" t="s">
        <v>252</v>
      </c>
      <c r="D46" s="46" t="s">
        <v>26</v>
      </c>
      <c r="E46" s="46" t="s">
        <v>253</v>
      </c>
      <c r="F46" s="46" t="s">
        <v>254</v>
      </c>
      <c r="G46" s="47" t="s">
        <v>260</v>
      </c>
      <c r="H46" s="59">
        <v>1</v>
      </c>
      <c r="I46" s="49">
        <v>0</v>
      </c>
      <c r="J46" s="61">
        <v>0.32</v>
      </c>
      <c r="K46" s="62">
        <v>0.48</v>
      </c>
      <c r="L46" s="62">
        <v>0.76</v>
      </c>
      <c r="M46" s="63">
        <v>1</v>
      </c>
      <c r="N46" s="53">
        <v>4245.5</v>
      </c>
      <c r="O46" s="54">
        <v>3500</v>
      </c>
      <c r="P46" s="54">
        <v>4200</v>
      </c>
      <c r="Q46" s="55">
        <v>4291</v>
      </c>
      <c r="R46" s="61">
        <v>0.32</v>
      </c>
      <c r="S46" s="62">
        <v>0.48</v>
      </c>
      <c r="T46" s="62">
        <v>0.76</v>
      </c>
      <c r="U46" s="141" t="s">
        <v>261</v>
      </c>
      <c r="V46" s="76">
        <v>0.26319999999999999</v>
      </c>
      <c r="W46" s="141" t="s">
        <v>262</v>
      </c>
      <c r="X46" s="76">
        <v>0.76139999999999997</v>
      </c>
      <c r="Y46" s="141" t="s">
        <v>263</v>
      </c>
      <c r="Z46" s="76">
        <v>1</v>
      </c>
      <c r="AA46" s="141" t="s">
        <v>264</v>
      </c>
      <c r="AB46" s="165">
        <v>1</v>
      </c>
    </row>
    <row r="47" spans="1:28" ht="409.5" x14ac:dyDescent="0.25">
      <c r="A47" s="45" t="s">
        <v>40</v>
      </c>
      <c r="B47" s="46" t="s">
        <v>121</v>
      </c>
      <c r="C47" s="46" t="s">
        <v>252</v>
      </c>
      <c r="D47" s="46" t="s">
        <v>26</v>
      </c>
      <c r="E47" s="46" t="s">
        <v>253</v>
      </c>
      <c r="F47" s="46" t="s">
        <v>254</v>
      </c>
      <c r="G47" s="47" t="s">
        <v>265</v>
      </c>
      <c r="H47" s="59">
        <v>1</v>
      </c>
      <c r="I47" s="49">
        <v>0</v>
      </c>
      <c r="J47" s="61">
        <v>1</v>
      </c>
      <c r="K47" s="62">
        <v>1</v>
      </c>
      <c r="L47" s="62">
        <v>1</v>
      </c>
      <c r="M47" s="63">
        <v>1</v>
      </c>
      <c r="N47" s="53">
        <v>1698.2000000000003</v>
      </c>
      <c r="O47" s="54">
        <v>1400.0000000000002</v>
      </c>
      <c r="P47" s="54">
        <v>1680.0000000000002</v>
      </c>
      <c r="Q47" s="55">
        <v>1716.4</v>
      </c>
      <c r="R47" s="61">
        <v>1</v>
      </c>
      <c r="S47" s="62">
        <v>1</v>
      </c>
      <c r="T47" s="62">
        <v>1</v>
      </c>
      <c r="U47" s="141" t="s">
        <v>266</v>
      </c>
      <c r="V47" s="76">
        <v>0.09</v>
      </c>
      <c r="W47" s="141" t="s">
        <v>267</v>
      </c>
      <c r="X47" s="76">
        <v>0.5454</v>
      </c>
      <c r="Y47" s="141" t="s">
        <v>268</v>
      </c>
      <c r="Z47" s="76">
        <v>0.59</v>
      </c>
      <c r="AA47" s="141" t="s">
        <v>269</v>
      </c>
      <c r="AB47" s="165">
        <v>0.59</v>
      </c>
    </row>
    <row r="48" spans="1:28" ht="114.75" x14ac:dyDescent="0.25">
      <c r="A48" s="45" t="s">
        <v>40</v>
      </c>
      <c r="B48" s="46" t="s">
        <v>121</v>
      </c>
      <c r="C48" s="46" t="s">
        <v>252</v>
      </c>
      <c r="D48" s="46" t="s">
        <v>26</v>
      </c>
      <c r="E48" s="46" t="s">
        <v>253</v>
      </c>
      <c r="F48" s="46" t="s">
        <v>254</v>
      </c>
      <c r="G48" s="47" t="s">
        <v>270</v>
      </c>
      <c r="H48" s="59">
        <v>1</v>
      </c>
      <c r="I48" s="49">
        <v>0</v>
      </c>
      <c r="J48" s="61" t="s">
        <v>35</v>
      </c>
      <c r="K48" s="62">
        <v>0.98</v>
      </c>
      <c r="L48" s="62">
        <v>1</v>
      </c>
      <c r="M48" s="63">
        <v>1</v>
      </c>
      <c r="N48" s="53">
        <v>121.29999999999973</v>
      </c>
      <c r="O48" s="54">
        <v>99.999999999999773</v>
      </c>
      <c r="P48" s="54">
        <v>119.99999999999977</v>
      </c>
      <c r="Q48" s="55">
        <v>122.59999999999991</v>
      </c>
      <c r="R48" s="61" t="s">
        <v>35</v>
      </c>
      <c r="S48" s="142">
        <v>0.98</v>
      </c>
      <c r="T48" s="142">
        <v>1</v>
      </c>
      <c r="U48" s="143" t="s">
        <v>271</v>
      </c>
      <c r="V48" s="144">
        <v>0.93</v>
      </c>
      <c r="W48" s="143" t="s">
        <v>272</v>
      </c>
      <c r="X48" s="144">
        <v>0.95</v>
      </c>
      <c r="Y48" s="143" t="s">
        <v>273</v>
      </c>
      <c r="Z48" s="144">
        <v>0.96</v>
      </c>
      <c r="AA48" s="143" t="s">
        <v>274</v>
      </c>
      <c r="AB48" s="175">
        <v>0.96</v>
      </c>
    </row>
    <row r="49" spans="1:28" ht="141" thickBot="1" x14ac:dyDescent="0.3">
      <c r="A49" s="145" t="s">
        <v>40</v>
      </c>
      <c r="B49" s="146" t="s">
        <v>24</v>
      </c>
      <c r="C49" s="146" t="s">
        <v>25</v>
      </c>
      <c r="D49" s="146" t="s">
        <v>26</v>
      </c>
      <c r="E49" s="146" t="s">
        <v>196</v>
      </c>
      <c r="F49" s="146" t="s">
        <v>275</v>
      </c>
      <c r="G49" s="147" t="s">
        <v>276</v>
      </c>
      <c r="H49" s="148">
        <v>1023</v>
      </c>
      <c r="I49" s="149">
        <v>0</v>
      </c>
      <c r="J49" s="150">
        <v>1023</v>
      </c>
      <c r="K49" s="151">
        <v>1023</v>
      </c>
      <c r="L49" s="151">
        <v>1023</v>
      </c>
      <c r="M49" s="152">
        <v>1023</v>
      </c>
      <c r="N49" s="153">
        <v>8718.939042</v>
      </c>
      <c r="O49" s="154">
        <v>15733.34556</v>
      </c>
      <c r="P49" s="154">
        <v>2663</v>
      </c>
      <c r="Q49" s="155">
        <v>8599</v>
      </c>
      <c r="R49" s="150">
        <v>1023</v>
      </c>
      <c r="S49" s="151">
        <v>1023</v>
      </c>
      <c r="T49" s="151">
        <v>767</v>
      </c>
      <c r="U49" s="156" t="s">
        <v>277</v>
      </c>
      <c r="V49" s="157">
        <v>767</v>
      </c>
      <c r="W49" s="156" t="s">
        <v>278</v>
      </c>
      <c r="X49" s="157">
        <v>767</v>
      </c>
      <c r="Y49" s="156" t="s">
        <v>279</v>
      </c>
      <c r="Z49" s="157">
        <v>767</v>
      </c>
      <c r="AA49" s="156" t="s">
        <v>280</v>
      </c>
      <c r="AB49" s="176">
        <v>767</v>
      </c>
    </row>
    <row r="51" spans="1:28" x14ac:dyDescent="0.25">
      <c r="C51" s="158"/>
    </row>
    <row r="52" spans="1:28" x14ac:dyDescent="0.25">
      <c r="C52" s="5"/>
    </row>
  </sheetData>
  <autoFilter ref="A6:AB49"/>
  <mergeCells count="30">
    <mergeCell ref="N40:N41"/>
    <mergeCell ref="O40:O41"/>
    <mergeCell ref="P40:P41"/>
    <mergeCell ref="Q40:Q41"/>
    <mergeCell ref="N14:Q14"/>
    <mergeCell ref="N22:Q22"/>
    <mergeCell ref="N28:P28"/>
    <mergeCell ref="N36:N37"/>
    <mergeCell ref="O36:O37"/>
    <mergeCell ref="P36:P37"/>
    <mergeCell ref="Q36:Q37"/>
    <mergeCell ref="N9:Q9"/>
    <mergeCell ref="N10:Q10"/>
    <mergeCell ref="N12:Q12"/>
    <mergeCell ref="N13:Q13"/>
    <mergeCell ref="I5:I6"/>
    <mergeCell ref="J5:M5"/>
    <mergeCell ref="N5:Q5"/>
    <mergeCell ref="R5:AA5"/>
    <mergeCell ref="AB5:AB6"/>
    <mergeCell ref="A1:AB1"/>
    <mergeCell ref="A2:AB2"/>
    <mergeCell ref="A5:A6"/>
    <mergeCell ref="B5:B6"/>
    <mergeCell ref="C5:C6"/>
    <mergeCell ref="D5:D6"/>
    <mergeCell ref="E5:E6"/>
    <mergeCell ref="F5:F6"/>
    <mergeCell ref="G5:G6"/>
    <mergeCell ref="H5:H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PES 2015-2018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Fernando Meneses Trujillo</dc:creator>
  <cp:lastModifiedBy>Diego Fernando Meneses Trujillo</cp:lastModifiedBy>
  <dcterms:created xsi:type="dcterms:W3CDTF">2018-11-06T14:02:55Z</dcterms:created>
  <dcterms:modified xsi:type="dcterms:W3CDTF">2018-11-06T14:06:16Z</dcterms:modified>
</cp:coreProperties>
</file>