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5195" windowHeight="8190" tabRatio="425"/>
  </bookViews>
  <sheets>
    <sheet name="Hoja1" sheetId="1" r:id="rId1"/>
    <sheet name="Hoja2" sheetId="2" r:id="rId2"/>
    <sheet name="Hoja3" sheetId="3" r:id="rId3"/>
  </sheets>
  <definedNames>
    <definedName name="_xlnm._FilterDatabase" localSheetId="0" hidden="1">Hoja1!$A$11:$WWD$138</definedName>
  </definedNames>
  <calcPr calcId="125725"/>
</workbook>
</file>

<file path=xl/calcChain.xml><?xml version="1.0" encoding="utf-8"?>
<calcChain xmlns="http://schemas.openxmlformats.org/spreadsheetml/2006/main">
  <c r="S538" i="1"/>
  <c r="X538"/>
  <c r="Y538" s="1"/>
  <c r="W538"/>
  <c r="W536"/>
  <c r="W534"/>
  <c r="W532"/>
  <c r="W530"/>
  <c r="W528"/>
  <c r="W525"/>
  <c r="W523"/>
  <c r="W521"/>
  <c r="W519"/>
  <c r="W517"/>
  <c r="W515"/>
  <c r="W513"/>
  <c r="W511"/>
  <c r="W509"/>
  <c r="W507"/>
  <c r="W505"/>
  <c r="W504"/>
  <c r="W503"/>
  <c r="W502"/>
  <c r="W501"/>
  <c r="W500"/>
  <c r="W499"/>
  <c r="W498"/>
  <c r="W496"/>
  <c r="W495"/>
  <c r="W494"/>
  <c r="W493"/>
  <c r="W492"/>
  <c r="W491"/>
  <c r="W490"/>
  <c r="W489"/>
  <c r="W488"/>
  <c r="W486"/>
  <c r="W485"/>
  <c r="W484"/>
  <c r="W483"/>
  <c r="W482"/>
  <c r="W481"/>
  <c r="W480"/>
  <c r="W479"/>
  <c r="W478"/>
  <c r="W477"/>
  <c r="W475"/>
  <c r="W474"/>
  <c r="W473"/>
  <c r="W472"/>
  <c r="W471"/>
  <c r="W470"/>
  <c r="W469"/>
  <c r="W468"/>
  <c r="W467"/>
  <c r="W466"/>
  <c r="W465"/>
  <c r="W464"/>
  <c r="W462"/>
  <c r="W461"/>
  <c r="W460"/>
  <c r="W459"/>
  <c r="W458"/>
  <c r="W457"/>
  <c r="W456"/>
  <c r="W452"/>
  <c r="W444"/>
  <c r="W442"/>
  <c r="W441"/>
  <c r="W440"/>
  <c r="W439"/>
  <c r="W430"/>
  <c r="W419"/>
  <c r="W412"/>
  <c r="W406"/>
  <c r="W404"/>
  <c r="W403"/>
  <c r="W402"/>
  <c r="W400"/>
  <c r="W399"/>
  <c r="W398"/>
  <c r="W397"/>
  <c r="W396"/>
  <c r="W387"/>
  <c r="W386"/>
  <c r="W384"/>
  <c r="W383"/>
  <c r="W373"/>
  <c r="W372"/>
  <c r="W368"/>
  <c r="W367"/>
  <c r="W365"/>
  <c r="W364"/>
  <c r="W349"/>
  <c r="W345"/>
  <c r="W344"/>
  <c r="W343"/>
  <c r="W342"/>
  <c r="W338"/>
  <c r="W337"/>
  <c r="W336"/>
  <c r="W335"/>
  <c r="W334"/>
  <c r="W330"/>
  <c r="W329"/>
  <c r="W328"/>
  <c r="W326"/>
  <c r="W325"/>
  <c r="W324"/>
  <c r="W323"/>
  <c r="W321"/>
  <c r="W320"/>
  <c r="W319"/>
  <c r="W318"/>
  <c r="W317"/>
  <c r="W316"/>
  <c r="W311"/>
  <c r="W310"/>
  <c r="W301"/>
  <c r="W297"/>
  <c r="W296"/>
  <c r="W295"/>
  <c r="W294"/>
  <c r="W293"/>
  <c r="W289"/>
  <c r="W288"/>
  <c r="W287"/>
  <c r="M539"/>
  <c r="P538"/>
  <c r="M538"/>
  <c r="M537"/>
  <c r="P536"/>
  <c r="M536"/>
  <c r="Q536" s="1"/>
  <c r="M535"/>
  <c r="P534"/>
  <c r="M534"/>
  <c r="M533"/>
  <c r="P532"/>
  <c r="M532"/>
  <c r="Q532" s="1"/>
  <c r="M531"/>
  <c r="P530"/>
  <c r="M530"/>
  <c r="M529"/>
  <c r="P528"/>
  <c r="M528"/>
  <c r="M527"/>
  <c r="P525"/>
  <c r="M525"/>
  <c r="P523"/>
  <c r="M523"/>
  <c r="P521"/>
  <c r="M521"/>
  <c r="P519"/>
  <c r="M519"/>
  <c r="P517"/>
  <c r="M517"/>
  <c r="P515"/>
  <c r="M515"/>
  <c r="P513"/>
  <c r="M513"/>
  <c r="M512"/>
  <c r="P511"/>
  <c r="M511"/>
  <c r="Q511" s="1"/>
  <c r="M510"/>
  <c r="P509"/>
  <c r="M509"/>
  <c r="M508"/>
  <c r="P507"/>
  <c r="M507"/>
  <c r="P505"/>
  <c r="M505"/>
  <c r="Q505" s="1"/>
  <c r="P504"/>
  <c r="M504"/>
  <c r="Q504" s="1"/>
  <c r="P503"/>
  <c r="M503"/>
  <c r="Q503" s="1"/>
  <c r="P502"/>
  <c r="M502"/>
  <c r="Q502" s="1"/>
  <c r="P501"/>
  <c r="M501"/>
  <c r="Q501" s="1"/>
  <c r="P500"/>
  <c r="M500"/>
  <c r="Q500" s="1"/>
  <c r="P499"/>
  <c r="M499"/>
  <c r="Q499" s="1"/>
  <c r="P498"/>
  <c r="M498"/>
  <c r="Q498" s="1"/>
  <c r="P497"/>
  <c r="W497" s="1"/>
  <c r="M497"/>
  <c r="Q497" s="1"/>
  <c r="P496"/>
  <c r="M496"/>
  <c r="Q496" s="1"/>
  <c r="R495"/>
  <c r="P495"/>
  <c r="M495"/>
  <c r="Q495" s="1"/>
  <c r="P494"/>
  <c r="M494"/>
  <c r="Q494" s="1"/>
  <c r="P493"/>
  <c r="M493"/>
  <c r="Q493" s="1"/>
  <c r="P492"/>
  <c r="M492"/>
  <c r="Q492" s="1"/>
  <c r="P491"/>
  <c r="M491"/>
  <c r="Q491" s="1"/>
  <c r="P490"/>
  <c r="M490"/>
  <c r="Q490" s="1"/>
  <c r="P489"/>
  <c r="M489"/>
  <c r="Q489" s="1"/>
  <c r="P488"/>
  <c r="M488"/>
  <c r="Q488" s="1"/>
  <c r="P487"/>
  <c r="W487" s="1"/>
  <c r="M487"/>
  <c r="P486"/>
  <c r="M486"/>
  <c r="Q486" s="1"/>
  <c r="P485"/>
  <c r="M485"/>
  <c r="Q485" s="1"/>
  <c r="P484"/>
  <c r="M484"/>
  <c r="Q484" s="1"/>
  <c r="P483"/>
  <c r="M483"/>
  <c r="Q483" s="1"/>
  <c r="P482"/>
  <c r="M482"/>
  <c r="Q482" s="1"/>
  <c r="P481"/>
  <c r="M481"/>
  <c r="Q481" s="1"/>
  <c r="P480"/>
  <c r="M480"/>
  <c r="Q480" s="1"/>
  <c r="R479"/>
  <c r="P479"/>
  <c r="M479"/>
  <c r="Q479" s="1"/>
  <c r="P478"/>
  <c r="M478"/>
  <c r="Q478" s="1"/>
  <c r="P477"/>
  <c r="M477"/>
  <c r="Q477" s="1"/>
  <c r="P476"/>
  <c r="W476" s="1"/>
  <c r="M476"/>
  <c r="P475"/>
  <c r="M475"/>
  <c r="Q475" s="1"/>
  <c r="P474"/>
  <c r="M474"/>
  <c r="Q474" s="1"/>
  <c r="P473"/>
  <c r="M473"/>
  <c r="Q473" s="1"/>
  <c r="P472"/>
  <c r="M472"/>
  <c r="Q472" s="1"/>
  <c r="P471"/>
  <c r="M471"/>
  <c r="Q471" s="1"/>
  <c r="P470"/>
  <c r="M470"/>
  <c r="Q470" s="1"/>
  <c r="P469"/>
  <c r="M469"/>
  <c r="Q469" s="1"/>
  <c r="P468"/>
  <c r="M468"/>
  <c r="Q468" s="1"/>
  <c r="P467"/>
  <c r="M467"/>
  <c r="Q467" s="1"/>
  <c r="P466"/>
  <c r="M466"/>
  <c r="Q466" s="1"/>
  <c r="P465"/>
  <c r="M465"/>
  <c r="Q465" s="1"/>
  <c r="P464"/>
  <c r="M464"/>
  <c r="Q464" s="1"/>
  <c r="P463"/>
  <c r="W463" s="1"/>
  <c r="M463"/>
  <c r="Q463" s="1"/>
  <c r="S462"/>
  <c r="P462"/>
  <c r="M462"/>
  <c r="Q462" s="1"/>
  <c r="P461"/>
  <c r="M461"/>
  <c r="Q461" s="1"/>
  <c r="P460"/>
  <c r="M460"/>
  <c r="Q460" s="1"/>
  <c r="P459"/>
  <c r="M459"/>
  <c r="Q459" s="1"/>
  <c r="P458"/>
  <c r="M458"/>
  <c r="Q458" s="1"/>
  <c r="P457"/>
  <c r="M457"/>
  <c r="Q457" s="1"/>
  <c r="P456"/>
  <c r="M456"/>
  <c r="Q456" s="1"/>
  <c r="P452"/>
  <c r="M452"/>
  <c r="P451"/>
  <c r="W451" s="1"/>
  <c r="M451"/>
  <c r="P449"/>
  <c r="W449" s="1"/>
  <c r="M449"/>
  <c r="P448"/>
  <c r="W448" s="1"/>
  <c r="M448"/>
  <c r="P447"/>
  <c r="W447" s="1"/>
  <c r="M447"/>
  <c r="P446"/>
  <c r="W446" s="1"/>
  <c r="M446"/>
  <c r="P445"/>
  <c r="W445" s="1"/>
  <c r="M445"/>
  <c r="P444"/>
  <c r="M444"/>
  <c r="P443"/>
  <c r="W443" s="1"/>
  <c r="M443"/>
  <c r="P442"/>
  <c r="M442"/>
  <c r="R441"/>
  <c r="P441"/>
  <c r="M441"/>
  <c r="P440"/>
  <c r="M440"/>
  <c r="P439"/>
  <c r="M439"/>
  <c r="P438"/>
  <c r="W438" s="1"/>
  <c r="M438"/>
  <c r="P437"/>
  <c r="W437" s="1"/>
  <c r="M437"/>
  <c r="P436"/>
  <c r="W436" s="1"/>
  <c r="M436"/>
  <c r="P435"/>
  <c r="W435" s="1"/>
  <c r="M435"/>
  <c r="P434"/>
  <c r="W434" s="1"/>
  <c r="M434"/>
  <c r="P433"/>
  <c r="W433" s="1"/>
  <c r="M433"/>
  <c r="P432"/>
  <c r="W432" s="1"/>
  <c r="M432"/>
  <c r="P431"/>
  <c r="W431" s="1"/>
  <c r="M431"/>
  <c r="P430"/>
  <c r="M430"/>
  <c r="P429"/>
  <c r="W429" s="1"/>
  <c r="M429"/>
  <c r="P428"/>
  <c r="W428" s="1"/>
  <c r="M428"/>
  <c r="P427"/>
  <c r="W427" s="1"/>
  <c r="M427"/>
  <c r="P426"/>
  <c r="W426" s="1"/>
  <c r="M426"/>
  <c r="P425"/>
  <c r="W425" s="1"/>
  <c r="M425"/>
  <c r="S424"/>
  <c r="P424"/>
  <c r="W424" s="1"/>
  <c r="M424"/>
  <c r="P423"/>
  <c r="W423" s="1"/>
  <c r="M423"/>
  <c r="P422"/>
  <c r="W422" s="1"/>
  <c r="M422"/>
  <c r="P421"/>
  <c r="W421" s="1"/>
  <c r="M421"/>
  <c r="P420"/>
  <c r="W420" s="1"/>
  <c r="M420"/>
  <c r="P419"/>
  <c r="M419"/>
  <c r="P418"/>
  <c r="W418" s="1"/>
  <c r="M418"/>
  <c r="P417"/>
  <c r="W417" s="1"/>
  <c r="M417"/>
  <c r="P416"/>
  <c r="W416" s="1"/>
  <c r="M416"/>
  <c r="P415"/>
  <c r="W415" s="1"/>
  <c r="M415"/>
  <c r="P414"/>
  <c r="W414" s="1"/>
  <c r="M414"/>
  <c r="P413"/>
  <c r="W413" s="1"/>
  <c r="M413"/>
  <c r="P412"/>
  <c r="M412"/>
  <c r="P411"/>
  <c r="W411" s="1"/>
  <c r="M411"/>
  <c r="P410"/>
  <c r="W410" s="1"/>
  <c r="M410"/>
  <c r="P409"/>
  <c r="W409" s="1"/>
  <c r="M409"/>
  <c r="P408"/>
  <c r="W408" s="1"/>
  <c r="M408"/>
  <c r="P407"/>
  <c r="W407" s="1"/>
  <c r="M407"/>
  <c r="S406"/>
  <c r="P406"/>
  <c r="M406"/>
  <c r="P405"/>
  <c r="W405" s="1"/>
  <c r="M405"/>
  <c r="P404"/>
  <c r="M404"/>
  <c r="P403"/>
  <c r="M403"/>
  <c r="P402"/>
  <c r="M402"/>
  <c r="P401"/>
  <c r="W401" s="1"/>
  <c r="M401"/>
  <c r="P400"/>
  <c r="M400"/>
  <c r="P399"/>
  <c r="M399"/>
  <c r="P398"/>
  <c r="M398"/>
  <c r="P397"/>
  <c r="M397"/>
  <c r="P396"/>
  <c r="M396"/>
  <c r="P395"/>
  <c r="W395" s="1"/>
  <c r="M395"/>
  <c r="P394"/>
  <c r="W394" s="1"/>
  <c r="M394"/>
  <c r="Q394" s="1"/>
  <c r="P393"/>
  <c r="W393" s="1"/>
  <c r="M393"/>
  <c r="Q393" s="1"/>
  <c r="P392"/>
  <c r="W392" s="1"/>
  <c r="M392"/>
  <c r="P391"/>
  <c r="W391" s="1"/>
  <c r="M391"/>
  <c r="P390"/>
  <c r="W390" s="1"/>
  <c r="M390"/>
  <c r="P389"/>
  <c r="W389" s="1"/>
  <c r="M389"/>
  <c r="P388"/>
  <c r="W388" s="1"/>
  <c r="M388"/>
  <c r="P387"/>
  <c r="M387"/>
  <c r="R386"/>
  <c r="P386"/>
  <c r="M386"/>
  <c r="P385"/>
  <c r="W385" s="1"/>
  <c r="M385"/>
  <c r="P384"/>
  <c r="M384"/>
  <c r="P383"/>
  <c r="M383"/>
  <c r="P382"/>
  <c r="W382" s="1"/>
  <c r="M382"/>
  <c r="P381"/>
  <c r="W381" s="1"/>
  <c r="M381"/>
  <c r="P380"/>
  <c r="W380" s="1"/>
  <c r="M380"/>
  <c r="P379"/>
  <c r="W379" s="1"/>
  <c r="M379"/>
  <c r="P378"/>
  <c r="W378" s="1"/>
  <c r="M378"/>
  <c r="R377"/>
  <c r="P377"/>
  <c r="W377" s="1"/>
  <c r="M377"/>
  <c r="P376"/>
  <c r="W376" s="1"/>
  <c r="M376"/>
  <c r="P375"/>
  <c r="W375" s="1"/>
  <c r="M375"/>
  <c r="P374"/>
  <c r="W374" s="1"/>
  <c r="M374"/>
  <c r="P373"/>
  <c r="M373"/>
  <c r="P372"/>
  <c r="M372"/>
  <c r="P371"/>
  <c r="W371" s="1"/>
  <c r="M371"/>
  <c r="P370"/>
  <c r="W370" s="1"/>
  <c r="M370"/>
  <c r="P369"/>
  <c r="W369" s="1"/>
  <c r="M369"/>
  <c r="R368"/>
  <c r="P368"/>
  <c r="M368"/>
  <c r="P367"/>
  <c r="M367"/>
  <c r="P366"/>
  <c r="W366" s="1"/>
  <c r="M366"/>
  <c r="P365"/>
  <c r="M365"/>
  <c r="G365"/>
  <c r="P364"/>
  <c r="M364"/>
  <c r="P363"/>
  <c r="W363" s="1"/>
  <c r="M363"/>
  <c r="P362"/>
  <c r="W362" s="1"/>
  <c r="M362"/>
  <c r="R361"/>
  <c r="P361"/>
  <c r="W361" s="1"/>
  <c r="M361"/>
  <c r="P360"/>
  <c r="W360" s="1"/>
  <c r="M360"/>
  <c r="P359"/>
  <c r="W359" s="1"/>
  <c r="M359"/>
  <c r="Q359" s="1"/>
  <c r="P358"/>
  <c r="W358" s="1"/>
  <c r="M358"/>
  <c r="P357"/>
  <c r="W357" s="1"/>
  <c r="M357"/>
  <c r="P356"/>
  <c r="W356" s="1"/>
  <c r="M356"/>
  <c r="Q356" s="1"/>
  <c r="P355"/>
  <c r="W355" s="1"/>
  <c r="M355"/>
  <c r="P354"/>
  <c r="W354" s="1"/>
  <c r="M354"/>
  <c r="Q354" s="1"/>
  <c r="P353"/>
  <c r="W353" s="1"/>
  <c r="M353"/>
  <c r="P352"/>
  <c r="W352" s="1"/>
  <c r="M352"/>
  <c r="S351"/>
  <c r="P351"/>
  <c r="W351" s="1"/>
  <c r="M351"/>
  <c r="P350"/>
  <c r="W350" s="1"/>
  <c r="M350"/>
  <c r="P349"/>
  <c r="M349"/>
  <c r="Q349" s="1"/>
  <c r="P348"/>
  <c r="W348" s="1"/>
  <c r="M348"/>
  <c r="P347"/>
  <c r="W347" s="1"/>
  <c r="M347"/>
  <c r="Q347" s="1"/>
  <c r="P346"/>
  <c r="W346" s="1"/>
  <c r="M346"/>
  <c r="Q346" s="1"/>
  <c r="P345"/>
  <c r="M345"/>
  <c r="Q345" s="1"/>
  <c r="P344"/>
  <c r="M344"/>
  <c r="Q344" s="1"/>
  <c r="P343"/>
  <c r="M343"/>
  <c r="Q343" s="1"/>
  <c r="S342"/>
  <c r="P342"/>
  <c r="M342"/>
  <c r="Q342" s="1"/>
  <c r="P341"/>
  <c r="W341" s="1"/>
  <c r="M341"/>
  <c r="P340"/>
  <c r="W340" s="1"/>
  <c r="M340"/>
  <c r="Q340" s="1"/>
  <c r="P339"/>
  <c r="W339" s="1"/>
  <c r="M339"/>
  <c r="Q339" s="1"/>
  <c r="P338"/>
  <c r="M338"/>
  <c r="Q338" s="1"/>
  <c r="P337"/>
  <c r="M337"/>
  <c r="Q337" s="1"/>
  <c r="P336"/>
  <c r="M336"/>
  <c r="Q336" s="1"/>
  <c r="P335"/>
  <c r="M335"/>
  <c r="Q335" s="1"/>
  <c r="G335"/>
  <c r="P334"/>
  <c r="M334"/>
  <c r="P333"/>
  <c r="W333" s="1"/>
  <c r="M333"/>
  <c r="P332"/>
  <c r="W332" s="1"/>
  <c r="M332"/>
  <c r="P331"/>
  <c r="W331" s="1"/>
  <c r="M331"/>
  <c r="P330"/>
  <c r="M330"/>
  <c r="P329"/>
  <c r="M329"/>
  <c r="P328"/>
  <c r="M328"/>
  <c r="P327"/>
  <c r="W327" s="1"/>
  <c r="M327"/>
  <c r="R326"/>
  <c r="P326"/>
  <c r="M326"/>
  <c r="P325"/>
  <c r="M325"/>
  <c r="P324"/>
  <c r="M324"/>
  <c r="P323"/>
  <c r="M323"/>
  <c r="P322"/>
  <c r="W322" s="1"/>
  <c r="M322"/>
  <c r="P321"/>
  <c r="M321"/>
  <c r="P320"/>
  <c r="M320"/>
  <c r="P319"/>
  <c r="M319"/>
  <c r="R318"/>
  <c r="P318"/>
  <c r="M318"/>
  <c r="P317"/>
  <c r="M317"/>
  <c r="P316"/>
  <c r="M316"/>
  <c r="P315"/>
  <c r="W315" s="1"/>
  <c r="M315"/>
  <c r="P314"/>
  <c r="W314" s="1"/>
  <c r="M314"/>
  <c r="P313"/>
  <c r="W313" s="1"/>
  <c r="M313"/>
  <c r="P312"/>
  <c r="W312" s="1"/>
  <c r="M312"/>
  <c r="P311"/>
  <c r="M311"/>
  <c r="P310"/>
  <c r="M310"/>
  <c r="S309"/>
  <c r="P309"/>
  <c r="W309" s="1"/>
  <c r="M309"/>
  <c r="P308"/>
  <c r="W308" s="1"/>
  <c r="M308"/>
  <c r="P307"/>
  <c r="W307" s="1"/>
  <c r="M307"/>
  <c r="P306"/>
  <c r="W306" s="1"/>
  <c r="M306"/>
  <c r="P305"/>
  <c r="W305" s="1"/>
  <c r="M305"/>
  <c r="P304"/>
  <c r="W304" s="1"/>
  <c r="M304"/>
  <c r="P303"/>
  <c r="W303" s="1"/>
  <c r="M303"/>
  <c r="P302"/>
  <c r="W302" s="1"/>
  <c r="M302"/>
  <c r="S301"/>
  <c r="P301"/>
  <c r="M301"/>
  <c r="P300"/>
  <c r="W300" s="1"/>
  <c r="M300"/>
  <c r="P299"/>
  <c r="W299" s="1"/>
  <c r="M299"/>
  <c r="P298"/>
  <c r="W298" s="1"/>
  <c r="M298"/>
  <c r="P297"/>
  <c r="M297"/>
  <c r="P296"/>
  <c r="M296"/>
  <c r="P295"/>
  <c r="M295"/>
  <c r="P294"/>
  <c r="M294"/>
  <c r="R293"/>
  <c r="P293"/>
  <c r="M293"/>
  <c r="P292"/>
  <c r="W292" s="1"/>
  <c r="M292"/>
  <c r="P291"/>
  <c r="W291" s="1"/>
  <c r="M291"/>
  <c r="P290"/>
  <c r="W290" s="1"/>
  <c r="M290"/>
  <c r="P289"/>
  <c r="M289"/>
  <c r="P288"/>
  <c r="M288"/>
  <c r="P287"/>
  <c r="M287"/>
  <c r="Q487" l="1"/>
  <c r="Q476"/>
  <c r="Q451"/>
  <c r="Q395"/>
  <c r="Q362"/>
  <c r="Q361"/>
  <c r="Q360"/>
  <c r="Q358"/>
  <c r="Q357"/>
  <c r="Q351"/>
  <c r="Q350"/>
  <c r="Q348"/>
  <c r="Q341"/>
  <c r="Q355"/>
  <c r="Q363"/>
  <c r="Q353"/>
  <c r="Q352"/>
  <c r="X289"/>
  <c r="Y289" s="1"/>
  <c r="X293"/>
  <c r="Y293" s="1"/>
  <c r="X297"/>
  <c r="Y297" s="1"/>
  <c r="X301"/>
  <c r="Y301" s="1"/>
  <c r="X305"/>
  <c r="Y305" s="1"/>
  <c r="X309"/>
  <c r="Y309" s="1"/>
  <c r="X313"/>
  <c r="Y313" s="1"/>
  <c r="X317"/>
  <c r="Y317" s="1"/>
  <c r="X321"/>
  <c r="Y321" s="1"/>
  <c r="X325"/>
  <c r="Y325" s="1"/>
  <c r="X329"/>
  <c r="Y329" s="1"/>
  <c r="X333"/>
  <c r="Y333" s="1"/>
  <c r="X337"/>
  <c r="Y337" s="1"/>
  <c r="X341"/>
  <c r="Y341" s="1"/>
  <c r="X345"/>
  <c r="Y345" s="1"/>
  <c r="X349"/>
  <c r="Y349" s="1"/>
  <c r="X353"/>
  <c r="Y353" s="1"/>
  <c r="X357"/>
  <c r="Y357" s="1"/>
  <c r="X361"/>
  <c r="Y361" s="1"/>
  <c r="X365"/>
  <c r="Y365" s="1"/>
  <c r="X369"/>
  <c r="Y369" s="1"/>
  <c r="X373"/>
  <c r="Y373" s="1"/>
  <c r="X377"/>
  <c r="Y377" s="1"/>
  <c r="X381"/>
  <c r="Y381" s="1"/>
  <c r="X385"/>
  <c r="Y385" s="1"/>
  <c r="X389"/>
  <c r="Y389" s="1"/>
  <c r="X393"/>
  <c r="Y393" s="1"/>
  <c r="X397"/>
  <c r="Y397" s="1"/>
  <c r="X401"/>
  <c r="Y401" s="1"/>
  <c r="X405"/>
  <c r="Y405" s="1"/>
  <c r="X409"/>
  <c r="Y409" s="1"/>
  <c r="X413"/>
  <c r="Y413" s="1"/>
  <c r="X417"/>
  <c r="Y417" s="1"/>
  <c r="X421"/>
  <c r="Y421" s="1"/>
  <c r="X425"/>
  <c r="Y425" s="1"/>
  <c r="X429"/>
  <c r="X433"/>
  <c r="Y433" s="1"/>
  <c r="X437"/>
  <c r="Y437" s="1"/>
  <c r="X441"/>
  <c r="Y441" s="1"/>
  <c r="X445"/>
  <c r="Y445" s="1"/>
  <c r="X449"/>
  <c r="Y449" s="1"/>
  <c r="X457"/>
  <c r="Y457" s="1"/>
  <c r="X461"/>
  <c r="Y461" s="1"/>
  <c r="X465"/>
  <c r="Y465" s="1"/>
  <c r="X469"/>
  <c r="Y469" s="1"/>
  <c r="X473"/>
  <c r="Y473" s="1"/>
  <c r="X477"/>
  <c r="Y477" s="1"/>
  <c r="X481"/>
  <c r="Y481" s="1"/>
  <c r="X485"/>
  <c r="Y485" s="1"/>
  <c r="X489"/>
  <c r="Y489" s="1"/>
  <c r="X493"/>
  <c r="Y493" s="1"/>
  <c r="X497"/>
  <c r="Y497" s="1"/>
  <c r="X501"/>
  <c r="Y501" s="1"/>
  <c r="X505"/>
  <c r="Y505" s="1"/>
  <c r="X513"/>
  <c r="Y513" s="1"/>
  <c r="X521"/>
  <c r="Y521" s="1"/>
  <c r="X530"/>
  <c r="Y530" s="1"/>
  <c r="X287"/>
  <c r="Y287" s="1"/>
  <c r="X291"/>
  <c r="Y291" s="1"/>
  <c r="X295"/>
  <c r="Y295" s="1"/>
  <c r="X299"/>
  <c r="Y299" s="1"/>
  <c r="X303"/>
  <c r="Y303" s="1"/>
  <c r="X307"/>
  <c r="Y307" s="1"/>
  <c r="X311"/>
  <c r="Y311" s="1"/>
  <c r="X315"/>
  <c r="Y315" s="1"/>
  <c r="X319"/>
  <c r="Y319" s="1"/>
  <c r="X323"/>
  <c r="Y323" s="1"/>
  <c r="X327"/>
  <c r="Y327" s="1"/>
  <c r="X331"/>
  <c r="Y331" s="1"/>
  <c r="X335"/>
  <c r="Y335" s="1"/>
  <c r="X339"/>
  <c r="X343"/>
  <c r="Y343" s="1"/>
  <c r="X347"/>
  <c r="Y347" s="1"/>
  <c r="X351"/>
  <c r="Y351" s="1"/>
  <c r="X355"/>
  <c r="Y355" s="1"/>
  <c r="X359"/>
  <c r="X363"/>
  <c r="Y363" s="1"/>
  <c r="X367"/>
  <c r="Y367" s="1"/>
  <c r="X371"/>
  <c r="Y371" s="1"/>
  <c r="X375"/>
  <c r="Y375" s="1"/>
  <c r="X379"/>
  <c r="Y379" s="1"/>
  <c r="X383"/>
  <c r="Y383" s="1"/>
  <c r="X387"/>
  <c r="Y387" s="1"/>
  <c r="X391"/>
  <c r="Y391" s="1"/>
  <c r="X395"/>
  <c r="Y395" s="1"/>
  <c r="X399"/>
  <c r="Y399" s="1"/>
  <c r="X403"/>
  <c r="Y403" s="1"/>
  <c r="X407"/>
  <c r="Y407" s="1"/>
  <c r="X411"/>
  <c r="X415"/>
  <c r="Y415" s="1"/>
  <c r="X419"/>
  <c r="Y419" s="1"/>
  <c r="X423"/>
  <c r="Y423" s="1"/>
  <c r="X427"/>
  <c r="Y427" s="1"/>
  <c r="X431"/>
  <c r="Y431" s="1"/>
  <c r="X435"/>
  <c r="Y435" s="1"/>
  <c r="X439"/>
  <c r="Y439" s="1"/>
  <c r="X443"/>
  <c r="Y443" s="1"/>
  <c r="X447"/>
  <c r="Y447" s="1"/>
  <c r="X452"/>
  <c r="Y452" s="1"/>
  <c r="X459"/>
  <c r="Y459" s="1"/>
  <c r="X463"/>
  <c r="Y463" s="1"/>
  <c r="X467"/>
  <c r="Y467" s="1"/>
  <c r="X471"/>
  <c r="Y471" s="1"/>
  <c r="X475"/>
  <c r="Y475" s="1"/>
  <c r="X479"/>
  <c r="Y479" s="1"/>
  <c r="X483"/>
  <c r="Y483" s="1"/>
  <c r="X487"/>
  <c r="Y487" s="1"/>
  <c r="X491"/>
  <c r="Y491" s="1"/>
  <c r="X495"/>
  <c r="Y495" s="1"/>
  <c r="X499"/>
  <c r="Y499" s="1"/>
  <c r="X503"/>
  <c r="Y503" s="1"/>
  <c r="X509"/>
  <c r="Y509" s="1"/>
  <c r="X517"/>
  <c r="Y517" s="1"/>
  <c r="X525"/>
  <c r="Y525" s="1"/>
  <c r="X534"/>
  <c r="Y534" s="1"/>
  <c r="S287"/>
  <c r="R297"/>
  <c r="S305"/>
  <c r="R314"/>
  <c r="R322"/>
  <c r="R330"/>
  <c r="S337"/>
  <c r="R347"/>
  <c r="S347"/>
  <c r="R356"/>
  <c r="S356"/>
  <c r="R373"/>
  <c r="R381"/>
  <c r="R396"/>
  <c r="S416"/>
  <c r="R433"/>
  <c r="S451"/>
  <c r="R471"/>
  <c r="R487"/>
  <c r="S503"/>
  <c r="R530"/>
  <c r="S532"/>
  <c r="R534"/>
  <c r="S536"/>
  <c r="X288"/>
  <c r="Y288" s="1"/>
  <c r="X290"/>
  <c r="Y290" s="1"/>
  <c r="X292"/>
  <c r="Y292" s="1"/>
  <c r="X294"/>
  <c r="Y294" s="1"/>
  <c r="X296"/>
  <c r="Y296" s="1"/>
  <c r="X298"/>
  <c r="Y298" s="1"/>
  <c r="X300"/>
  <c r="Y300" s="1"/>
  <c r="X302"/>
  <c r="Y302" s="1"/>
  <c r="X304"/>
  <c r="Y304" s="1"/>
  <c r="X306"/>
  <c r="Y306" s="1"/>
  <c r="X308"/>
  <c r="Y308" s="1"/>
  <c r="X310"/>
  <c r="Y310" s="1"/>
  <c r="X312"/>
  <c r="Y312" s="1"/>
  <c r="X314"/>
  <c r="Y314" s="1"/>
  <c r="X316"/>
  <c r="Y316" s="1"/>
  <c r="X318"/>
  <c r="Y318" s="1"/>
  <c r="X320"/>
  <c r="Y320" s="1"/>
  <c r="X322"/>
  <c r="Y322" s="1"/>
  <c r="X324"/>
  <c r="Y324" s="1"/>
  <c r="X326"/>
  <c r="Y326" s="1"/>
  <c r="X328"/>
  <c r="Y328" s="1"/>
  <c r="X330"/>
  <c r="Y330" s="1"/>
  <c r="X332"/>
  <c r="Y332" s="1"/>
  <c r="X334"/>
  <c r="Y334" s="1"/>
  <c r="X336"/>
  <c r="Y336" s="1"/>
  <c r="X338"/>
  <c r="Y338" s="1"/>
  <c r="X340"/>
  <c r="Y340" s="1"/>
  <c r="X342"/>
  <c r="Y342" s="1"/>
  <c r="X344"/>
  <c r="Y344" s="1"/>
  <c r="X346"/>
  <c r="Y346" s="1"/>
  <c r="X348"/>
  <c r="Y348" s="1"/>
  <c r="X350"/>
  <c r="Y350" s="1"/>
  <c r="X352"/>
  <c r="Y352" s="1"/>
  <c r="X354"/>
  <c r="Y354" s="1"/>
  <c r="X356"/>
  <c r="Y356" s="1"/>
  <c r="X358"/>
  <c r="Y358" s="1"/>
  <c r="X360"/>
  <c r="Y360" s="1"/>
  <c r="X362"/>
  <c r="Y362" s="1"/>
  <c r="X364"/>
  <c r="Y364" s="1"/>
  <c r="X366"/>
  <c r="Y366" s="1"/>
  <c r="X368"/>
  <c r="Y368" s="1"/>
  <c r="X370"/>
  <c r="Y370" s="1"/>
  <c r="X372"/>
  <c r="Y372" s="1"/>
  <c r="X374"/>
  <c r="Y374" s="1"/>
  <c r="X376"/>
  <c r="Y376" s="1"/>
  <c r="X378"/>
  <c r="Y378" s="1"/>
  <c r="X380"/>
  <c r="Y380" s="1"/>
  <c r="X382"/>
  <c r="Y382" s="1"/>
  <c r="X384"/>
  <c r="Y384" s="1"/>
  <c r="X386"/>
  <c r="Y386" s="1"/>
  <c r="X388"/>
  <c r="Y388" s="1"/>
  <c r="X390"/>
  <c r="Y390" s="1"/>
  <c r="X392"/>
  <c r="Y392" s="1"/>
  <c r="X394"/>
  <c r="Y394" s="1"/>
  <c r="X396"/>
  <c r="Y396" s="1"/>
  <c r="X398"/>
  <c r="Y398" s="1"/>
  <c r="X400"/>
  <c r="Y400" s="1"/>
  <c r="X402"/>
  <c r="Y402" s="1"/>
  <c r="X404"/>
  <c r="Y404" s="1"/>
  <c r="X406"/>
  <c r="Y406" s="1"/>
  <c r="X408"/>
  <c r="Y408" s="1"/>
  <c r="X410"/>
  <c r="Y410" s="1"/>
  <c r="X412"/>
  <c r="Y412" s="1"/>
  <c r="X414"/>
  <c r="Y414" s="1"/>
  <c r="X416"/>
  <c r="Y416" s="1"/>
  <c r="X418"/>
  <c r="Y418" s="1"/>
  <c r="X420"/>
  <c r="Y420" s="1"/>
  <c r="X422"/>
  <c r="Y422" s="1"/>
  <c r="X424"/>
  <c r="Y424" s="1"/>
  <c r="X426"/>
  <c r="Y426" s="1"/>
  <c r="X428"/>
  <c r="Y428" s="1"/>
  <c r="X430"/>
  <c r="Y430" s="1"/>
  <c r="X432"/>
  <c r="Y432" s="1"/>
  <c r="X434"/>
  <c r="Y434" s="1"/>
  <c r="X436"/>
  <c r="Y436" s="1"/>
  <c r="X438"/>
  <c r="Y438" s="1"/>
  <c r="X440"/>
  <c r="Y440" s="1"/>
  <c r="X442"/>
  <c r="Y442" s="1"/>
  <c r="X444"/>
  <c r="Y444" s="1"/>
  <c r="X446"/>
  <c r="Y446" s="1"/>
  <c r="X448"/>
  <c r="Y448" s="1"/>
  <c r="X451"/>
  <c r="Y451" s="1"/>
  <c r="X456"/>
  <c r="Y456" s="1"/>
  <c r="X458"/>
  <c r="Y458" s="1"/>
  <c r="X460"/>
  <c r="Y460" s="1"/>
  <c r="X462"/>
  <c r="Y462" s="1"/>
  <c r="X464"/>
  <c r="Y464" s="1"/>
  <c r="X466"/>
  <c r="Y466" s="1"/>
  <c r="X468"/>
  <c r="Y468" s="1"/>
  <c r="X470"/>
  <c r="Y470" s="1"/>
  <c r="X472"/>
  <c r="Y472" s="1"/>
  <c r="X474"/>
  <c r="Y474" s="1"/>
  <c r="X476"/>
  <c r="Y476" s="1"/>
  <c r="X478"/>
  <c r="Y478" s="1"/>
  <c r="X480"/>
  <c r="Y480" s="1"/>
  <c r="X482"/>
  <c r="Y482" s="1"/>
  <c r="X484"/>
  <c r="Y484" s="1"/>
  <c r="X486"/>
  <c r="Y486" s="1"/>
  <c r="X488"/>
  <c r="Y488" s="1"/>
  <c r="X490"/>
  <c r="Y490" s="1"/>
  <c r="X492"/>
  <c r="Y492" s="1"/>
  <c r="X494"/>
  <c r="Y494" s="1"/>
  <c r="X496"/>
  <c r="Y496" s="1"/>
  <c r="X498"/>
  <c r="Y498" s="1"/>
  <c r="X500"/>
  <c r="Y500" s="1"/>
  <c r="X502"/>
  <c r="Y502" s="1"/>
  <c r="X504"/>
  <c r="Y504" s="1"/>
  <c r="X507"/>
  <c r="Y507" s="1"/>
  <c r="X511"/>
  <c r="Y511" s="1"/>
  <c r="X515"/>
  <c r="Y515" s="1"/>
  <c r="X519"/>
  <c r="Y519" s="1"/>
  <c r="X523"/>
  <c r="Y523" s="1"/>
  <c r="X528"/>
  <c r="Y528" s="1"/>
  <c r="X532"/>
  <c r="Y532" s="1"/>
  <c r="X536"/>
  <c r="Y536" s="1"/>
  <c r="S289"/>
  <c r="R295"/>
  <c r="R299"/>
  <c r="S303"/>
  <c r="S307"/>
  <c r="S311"/>
  <c r="R316"/>
  <c r="R320"/>
  <c r="R324"/>
  <c r="R328"/>
  <c r="R333"/>
  <c r="S335"/>
  <c r="R340"/>
  <c r="S340"/>
  <c r="S344"/>
  <c r="S349"/>
  <c r="S353"/>
  <c r="S358"/>
  <c r="R363"/>
  <c r="S365"/>
  <c r="R371"/>
  <c r="R375"/>
  <c r="R379"/>
  <c r="R383"/>
  <c r="R401"/>
  <c r="R412"/>
  <c r="S420"/>
  <c r="S428"/>
  <c r="R437"/>
  <c r="R446"/>
  <c r="S458"/>
  <c r="R467"/>
  <c r="R475"/>
  <c r="R483"/>
  <c r="R491"/>
  <c r="S499"/>
  <c r="R517"/>
  <c r="S288"/>
  <c r="S291"/>
  <c r="R294"/>
  <c r="R296"/>
  <c r="S300"/>
  <c r="S302"/>
  <c r="S304"/>
  <c r="S306"/>
  <c r="S308"/>
  <c r="S310"/>
  <c r="R315"/>
  <c r="R317"/>
  <c r="R319"/>
  <c r="R321"/>
  <c r="R323"/>
  <c r="R325"/>
  <c r="R329"/>
  <c r="S331"/>
  <c r="S334"/>
  <c r="S336"/>
  <c r="S338"/>
  <c r="S341"/>
  <c r="S343"/>
  <c r="S345"/>
  <c r="S348"/>
  <c r="S350"/>
  <c r="S352"/>
  <c r="R355"/>
  <c r="S357"/>
  <c r="R360"/>
  <c r="R362"/>
  <c r="S364"/>
  <c r="R367"/>
  <c r="S369"/>
  <c r="R372"/>
  <c r="R374"/>
  <c r="R376"/>
  <c r="R378"/>
  <c r="R380"/>
  <c r="R382"/>
  <c r="R384"/>
  <c r="R388"/>
  <c r="R393"/>
  <c r="S393"/>
  <c r="R398"/>
  <c r="S403"/>
  <c r="R404"/>
  <c r="S408"/>
  <c r="S414"/>
  <c r="S418"/>
  <c r="S422"/>
  <c r="S426"/>
  <c r="R431"/>
  <c r="R439"/>
  <c r="S443"/>
  <c r="R448"/>
  <c r="S456"/>
  <c r="S460"/>
  <c r="R465"/>
  <c r="R469"/>
  <c r="R473"/>
  <c r="R477"/>
  <c r="R481"/>
  <c r="R485"/>
  <c r="R489"/>
  <c r="R493"/>
  <c r="R497"/>
  <c r="S497"/>
  <c r="S501"/>
  <c r="S505"/>
  <c r="R509"/>
  <c r="S511"/>
  <c r="R513"/>
  <c r="S521"/>
  <c r="R523"/>
  <c r="R385"/>
  <c r="R387"/>
  <c r="S389"/>
  <c r="R395"/>
  <c r="R397"/>
  <c r="S399"/>
  <c r="R400"/>
  <c r="R402"/>
  <c r="S405"/>
  <c r="S407"/>
  <c r="S410"/>
  <c r="S413"/>
  <c r="S415"/>
  <c r="S417"/>
  <c r="S419"/>
  <c r="S421"/>
  <c r="S423"/>
  <c r="S425"/>
  <c r="S427"/>
  <c r="R430"/>
  <c r="R432"/>
  <c r="R436"/>
  <c r="R438"/>
  <c r="R440"/>
  <c r="R442"/>
  <c r="S444"/>
  <c r="R447"/>
  <c r="S449"/>
  <c r="S452"/>
  <c r="S457"/>
  <c r="S459"/>
  <c r="S461"/>
  <c r="R464"/>
  <c r="R466"/>
  <c r="R468"/>
  <c r="R470"/>
  <c r="R472"/>
  <c r="R474"/>
  <c r="R476"/>
  <c r="R478"/>
  <c r="R480"/>
  <c r="R482"/>
  <c r="R484"/>
  <c r="R486"/>
  <c r="R488"/>
  <c r="R490"/>
  <c r="R492"/>
  <c r="R494"/>
  <c r="R496"/>
  <c r="S498"/>
  <c r="S500"/>
  <c r="S502"/>
  <c r="S504"/>
  <c r="R515"/>
  <c r="R519"/>
  <c r="R525"/>
  <c r="R538"/>
  <c r="R287"/>
  <c r="R288"/>
  <c r="R289"/>
  <c r="S290"/>
  <c r="S292"/>
  <c r="S293"/>
  <c r="S294"/>
  <c r="S295"/>
  <c r="S296"/>
  <c r="S297"/>
  <c r="S298"/>
  <c r="S299"/>
  <c r="R301"/>
  <c r="R302"/>
  <c r="R303"/>
  <c r="R304"/>
  <c r="R305"/>
  <c r="R306"/>
  <c r="R307"/>
  <c r="R308"/>
  <c r="R309"/>
  <c r="R310"/>
  <c r="R311"/>
  <c r="S312"/>
  <c r="S313"/>
  <c r="S314"/>
  <c r="S315"/>
  <c r="S316"/>
  <c r="S317"/>
  <c r="S318"/>
  <c r="S319"/>
  <c r="S320"/>
  <c r="S321"/>
  <c r="S322"/>
  <c r="S323"/>
  <c r="S324"/>
  <c r="S325"/>
  <c r="S326"/>
  <c r="S327"/>
  <c r="S328"/>
  <c r="S329"/>
  <c r="S330"/>
  <c r="S332"/>
  <c r="S333"/>
  <c r="R335"/>
  <c r="R336"/>
  <c r="R337"/>
  <c r="R338"/>
  <c r="R339"/>
  <c r="S339"/>
  <c r="R341"/>
  <c r="R342"/>
  <c r="R343"/>
  <c r="R344"/>
  <c r="R345"/>
  <c r="R346"/>
  <c r="S346"/>
  <c r="R348"/>
  <c r="R349"/>
  <c r="R350"/>
  <c r="R351"/>
  <c r="R352"/>
  <c r="R353"/>
  <c r="R354"/>
  <c r="S354"/>
  <c r="S355"/>
  <c r="R357"/>
  <c r="R358"/>
  <c r="R359"/>
  <c r="S359"/>
  <c r="S360"/>
  <c r="S361"/>
  <c r="S362"/>
  <c r="S363"/>
  <c r="R365"/>
  <c r="S366"/>
  <c r="S367"/>
  <c r="S368"/>
  <c r="S370"/>
  <c r="S371"/>
  <c r="S372"/>
  <c r="S373"/>
  <c r="S374"/>
  <c r="S375"/>
  <c r="S376"/>
  <c r="S377"/>
  <c r="S378"/>
  <c r="S379"/>
  <c r="S380"/>
  <c r="S381"/>
  <c r="S382"/>
  <c r="S383"/>
  <c r="S384"/>
  <c r="S385"/>
  <c r="S386"/>
  <c r="S387"/>
  <c r="S388"/>
  <c r="S390"/>
  <c r="S391"/>
  <c r="S392"/>
  <c r="R394"/>
  <c r="S394"/>
  <c r="S395"/>
  <c r="S396"/>
  <c r="S397"/>
  <c r="S398"/>
  <c r="S400"/>
  <c r="S401"/>
  <c r="S402"/>
  <c r="S404"/>
  <c r="R406"/>
  <c r="R407"/>
  <c r="R408"/>
  <c r="S409"/>
  <c r="S411"/>
  <c r="S412"/>
  <c r="R414"/>
  <c r="R415"/>
  <c r="R416"/>
  <c r="R417"/>
  <c r="R418"/>
  <c r="R419"/>
  <c r="R420"/>
  <c r="R421"/>
  <c r="R422"/>
  <c r="R423"/>
  <c r="R424"/>
  <c r="R425"/>
  <c r="R427"/>
  <c r="S429"/>
  <c r="S430"/>
  <c r="S431"/>
  <c r="S432"/>
  <c r="S433"/>
  <c r="S434"/>
  <c r="S435"/>
  <c r="S436"/>
  <c r="S437"/>
  <c r="S438"/>
  <c r="S439"/>
  <c r="S440"/>
  <c r="S441"/>
  <c r="S442"/>
  <c r="R444"/>
  <c r="S445"/>
  <c r="S446"/>
  <c r="S447"/>
  <c r="S448"/>
  <c r="R451"/>
  <c r="R452"/>
  <c r="R456"/>
  <c r="R457"/>
  <c r="R458"/>
  <c r="R459"/>
  <c r="R460"/>
  <c r="R461"/>
  <c r="R462"/>
  <c r="R463"/>
  <c r="S463"/>
  <c r="S464"/>
  <c r="S465"/>
  <c r="S466"/>
  <c r="S467"/>
  <c r="S468"/>
  <c r="S469"/>
  <c r="S470"/>
  <c r="S471"/>
  <c r="S472"/>
  <c r="S473"/>
  <c r="S474"/>
  <c r="S475"/>
  <c r="S476"/>
  <c r="S477"/>
  <c r="S478"/>
  <c r="S479"/>
  <c r="S480"/>
  <c r="S481"/>
  <c r="S482"/>
  <c r="S483"/>
  <c r="S484"/>
  <c r="S485"/>
  <c r="S486"/>
  <c r="S487"/>
  <c r="S488"/>
  <c r="S489"/>
  <c r="S490"/>
  <c r="S491"/>
  <c r="S492"/>
  <c r="S493"/>
  <c r="S494"/>
  <c r="S495"/>
  <c r="S496"/>
  <c r="R498"/>
  <c r="R499"/>
  <c r="R500"/>
  <c r="R501"/>
  <c r="R502"/>
  <c r="R503"/>
  <c r="R504"/>
  <c r="R505"/>
  <c r="S507"/>
  <c r="S509"/>
  <c r="R511"/>
  <c r="S513"/>
  <c r="S515"/>
  <c r="S517"/>
  <c r="S519"/>
  <c r="S523"/>
  <c r="S525"/>
  <c r="S528"/>
  <c r="S530"/>
  <c r="R532"/>
  <c r="S534"/>
  <c r="R536"/>
  <c r="Y429"/>
  <c r="Y411"/>
  <c r="Y359"/>
  <c r="Y339"/>
  <c r="Q509"/>
  <c r="Q513"/>
  <c r="Q515"/>
  <c r="Q517"/>
  <c r="Q519"/>
  <c r="Q523"/>
  <c r="Q525"/>
  <c r="Q530"/>
  <c r="Q534"/>
  <c r="Q538"/>
  <c r="Q507"/>
  <c r="R507" s="1"/>
  <c r="Q521"/>
  <c r="R521" s="1"/>
  <c r="Q528"/>
  <c r="R528" s="1"/>
  <c r="Q287"/>
  <c r="Q288"/>
  <c r="Q289"/>
  <c r="Q290"/>
  <c r="R290" s="1"/>
  <c r="Q291"/>
  <c r="R291" s="1"/>
  <c r="Q292"/>
  <c r="R292" s="1"/>
  <c r="Q293"/>
  <c r="Q294"/>
  <c r="Q295"/>
  <c r="Q296"/>
  <c r="Q297"/>
  <c r="Q298"/>
  <c r="R298" s="1"/>
  <c r="Q299"/>
  <c r="Q300"/>
  <c r="R300" s="1"/>
  <c r="Q301"/>
  <c r="Q302"/>
  <c r="Q303"/>
  <c r="Q304"/>
  <c r="Q305"/>
  <c r="Q306"/>
  <c r="Q307"/>
  <c r="Q308"/>
  <c r="Q309"/>
  <c r="Q310"/>
  <c r="Q311"/>
  <c r="Q312"/>
  <c r="R312" s="1"/>
  <c r="Q313"/>
  <c r="R313" s="1"/>
  <c r="Q314"/>
  <c r="Q315"/>
  <c r="Q316"/>
  <c r="Q317"/>
  <c r="Q318"/>
  <c r="Q319"/>
  <c r="Q320"/>
  <c r="Q321"/>
  <c r="Q322"/>
  <c r="Q323"/>
  <c r="Q324"/>
  <c r="Q325"/>
  <c r="Q326"/>
  <c r="Q327"/>
  <c r="R327" s="1"/>
  <c r="Q328"/>
  <c r="Q329"/>
  <c r="Q330"/>
  <c r="Q331"/>
  <c r="R331" s="1"/>
  <c r="Q332"/>
  <c r="R332" s="1"/>
  <c r="Q333"/>
  <c r="Q365"/>
  <c r="Q366"/>
  <c r="R366" s="1"/>
  <c r="Q367"/>
  <c r="Q368"/>
  <c r="Q369"/>
  <c r="R369" s="1"/>
  <c r="Q370"/>
  <c r="R370" s="1"/>
  <c r="Q371"/>
  <c r="Q372"/>
  <c r="Q373"/>
  <c r="Q374"/>
  <c r="Q375"/>
  <c r="Q376"/>
  <c r="Q377"/>
  <c r="Q378"/>
  <c r="Q379"/>
  <c r="Q380"/>
  <c r="Q381"/>
  <c r="Q382"/>
  <c r="Q383"/>
  <c r="Q384"/>
  <c r="Q385"/>
  <c r="Q386"/>
  <c r="Q387"/>
  <c r="Q388"/>
  <c r="Q389"/>
  <c r="R389" s="1"/>
  <c r="Q390"/>
  <c r="R390" s="1"/>
  <c r="Q391"/>
  <c r="R391" s="1"/>
  <c r="Q392"/>
  <c r="R392" s="1"/>
  <c r="Q396"/>
  <c r="Q397"/>
  <c r="Q398"/>
  <c r="Q400"/>
  <c r="Q401"/>
  <c r="Q402"/>
  <c r="Q404"/>
  <c r="Q405"/>
  <c r="R405" s="1"/>
  <c r="Q406"/>
  <c r="Q407"/>
  <c r="Q408"/>
  <c r="Q409"/>
  <c r="R409" s="1"/>
  <c r="Q410"/>
  <c r="R410" s="1"/>
  <c r="Q411"/>
  <c r="R411" s="1"/>
  <c r="Q412"/>
  <c r="Q413"/>
  <c r="R413" s="1"/>
  <c r="Q414"/>
  <c r="Q415"/>
  <c r="Q416"/>
  <c r="Q417"/>
  <c r="Q418"/>
  <c r="Q419"/>
  <c r="Q420"/>
  <c r="Q421"/>
  <c r="Q422"/>
  <c r="Q423"/>
  <c r="Q424"/>
  <c r="Q425"/>
  <c r="Q426"/>
  <c r="R426" s="1"/>
  <c r="Q427"/>
  <c r="Q428"/>
  <c r="R428" s="1"/>
  <c r="Q429"/>
  <c r="R429" s="1"/>
  <c r="Q430"/>
  <c r="Q431"/>
  <c r="Q432"/>
  <c r="Q433"/>
  <c r="Q434"/>
  <c r="R434" s="1"/>
  <c r="Q435"/>
  <c r="R435" s="1"/>
  <c r="Q436"/>
  <c r="Q437"/>
  <c r="Q438"/>
  <c r="Q439"/>
  <c r="Q440"/>
  <c r="Q441"/>
  <c r="Q442"/>
  <c r="Q443"/>
  <c r="R443" s="1"/>
  <c r="Q444"/>
  <c r="Q445"/>
  <c r="R445" s="1"/>
  <c r="Q446"/>
  <c r="Q447"/>
  <c r="Q448"/>
  <c r="Q449"/>
  <c r="R449" s="1"/>
  <c r="Q452"/>
  <c r="Q364"/>
  <c r="R364" s="1"/>
  <c r="Q399"/>
  <c r="R399" s="1"/>
  <c r="Q403"/>
  <c r="R403" s="1"/>
  <c r="Q334"/>
  <c r="R334" s="1"/>
  <c r="D9" l="1"/>
  <c r="W178"/>
  <c r="Y178" s="1"/>
  <c r="W177"/>
  <c r="Y177" s="1"/>
  <c r="W172"/>
  <c r="X260"/>
  <c r="X261"/>
  <c r="X262"/>
  <c r="X263"/>
  <c r="X264"/>
  <c r="X265"/>
  <c r="X266"/>
  <c r="X267"/>
  <c r="X268"/>
  <c r="X269"/>
  <c r="X270"/>
  <c r="X271"/>
  <c r="X272"/>
  <c r="X273"/>
  <c r="X274"/>
  <c r="X275"/>
  <c r="X276"/>
  <c r="X277"/>
  <c r="X278"/>
  <c r="X279"/>
  <c r="X280"/>
  <c r="X281"/>
  <c r="X282"/>
  <c r="X283"/>
  <c r="X284"/>
  <c r="X285"/>
  <c r="X259"/>
  <c r="X255"/>
  <c r="X256"/>
  <c r="X257"/>
  <c r="X254"/>
  <c r="X227"/>
  <c r="X228"/>
  <c r="X229"/>
  <c r="X230"/>
  <c r="X231"/>
  <c r="X232"/>
  <c r="X233"/>
  <c r="X234"/>
  <c r="X235"/>
  <c r="X236"/>
  <c r="X237"/>
  <c r="X238"/>
  <c r="X239"/>
  <c r="X240"/>
  <c r="X241"/>
  <c r="X242"/>
  <c r="X243"/>
  <c r="X244"/>
  <c r="X245"/>
  <c r="X246"/>
  <c r="X247"/>
  <c r="X248"/>
  <c r="X249"/>
  <c r="X250"/>
  <c r="X251"/>
  <c r="X252"/>
  <c r="X226"/>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179"/>
  <c r="X174"/>
  <c r="X175"/>
  <c r="X176"/>
  <c r="X173"/>
  <c r="X170"/>
  <c r="X169"/>
  <c r="X168"/>
  <c r="X167"/>
  <c r="X166"/>
  <c r="X165"/>
  <c r="X164"/>
  <c r="X163"/>
  <c r="X162"/>
  <c r="X161"/>
  <c r="X160"/>
  <c r="X159"/>
  <c r="X158"/>
  <c r="X157"/>
  <c r="X156"/>
  <c r="X155"/>
  <c r="X154"/>
  <c r="X153"/>
  <c r="X152"/>
  <c r="X151"/>
  <c r="X150"/>
  <c r="X149"/>
  <c r="X148"/>
  <c r="X147"/>
  <c r="X146"/>
  <c r="X145"/>
  <c r="X144"/>
  <c r="X143"/>
  <c r="X142"/>
  <c r="X141"/>
  <c r="X140"/>
  <c r="X14"/>
  <c r="X15"/>
  <c r="X16"/>
  <c r="X17"/>
  <c r="X18"/>
  <c r="X19"/>
  <c r="X20"/>
  <c r="X21"/>
  <c r="X22"/>
  <c r="X23"/>
  <c r="X24"/>
  <c r="X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
  <c r="P226"/>
  <c r="P227"/>
  <c r="P228"/>
  <c r="P229"/>
  <c r="P230"/>
  <c r="P231"/>
  <c r="P232"/>
  <c r="P233"/>
  <c r="P234"/>
  <c r="P235"/>
  <c r="P236"/>
  <c r="P237"/>
  <c r="P238"/>
  <c r="P239"/>
  <c r="P240"/>
  <c r="P241"/>
  <c r="P242"/>
  <c r="P243"/>
  <c r="P244"/>
  <c r="P245"/>
  <c r="P246"/>
  <c r="P247"/>
  <c r="P248"/>
  <c r="P249"/>
  <c r="P250"/>
  <c r="P251"/>
  <c r="P252"/>
  <c r="W252" s="1"/>
  <c r="M254"/>
  <c r="P254"/>
  <c r="W254" s="1"/>
  <c r="S254"/>
  <c r="M255"/>
  <c r="P255"/>
  <c r="W255" s="1"/>
  <c r="S255"/>
  <c r="M256"/>
  <c r="P256"/>
  <c r="W256" s="1"/>
  <c r="S256"/>
  <c r="M252"/>
  <c r="Q252" s="1"/>
  <c r="R252" s="1"/>
  <c r="M251"/>
  <c r="S251" s="1"/>
  <c r="M250"/>
  <c r="S250" s="1"/>
  <c r="M249"/>
  <c r="S249" s="1"/>
  <c r="M248"/>
  <c r="S248" s="1"/>
  <c r="M247"/>
  <c r="S247" s="1"/>
  <c r="M246"/>
  <c r="S246" s="1"/>
  <c r="M245"/>
  <c r="S245" s="1"/>
  <c r="M244"/>
  <c r="S244" s="1"/>
  <c r="M243"/>
  <c r="S243" s="1"/>
  <c r="M242"/>
  <c r="S242" s="1"/>
  <c r="M241"/>
  <c r="S241" s="1"/>
  <c r="M240"/>
  <c r="S240" s="1"/>
  <c r="M239"/>
  <c r="S239" s="1"/>
  <c r="M238"/>
  <c r="S238" s="1"/>
  <c r="M237"/>
  <c r="S237" s="1"/>
  <c r="M236"/>
  <c r="S236" s="1"/>
  <c r="M235"/>
  <c r="S235" s="1"/>
  <c r="M234"/>
  <c r="S234" s="1"/>
  <c r="M233"/>
  <c r="S233" s="1"/>
  <c r="M232"/>
  <c r="S232" s="1"/>
  <c r="M231"/>
  <c r="S231" s="1"/>
  <c r="M230"/>
  <c r="S230" s="1"/>
  <c r="M229"/>
  <c r="S229" s="1"/>
  <c r="M228"/>
  <c r="S228" s="1"/>
  <c r="M227"/>
  <c r="S227" s="1"/>
  <c r="M226"/>
  <c r="S226" s="1"/>
  <c r="S14"/>
  <c r="R14"/>
  <c r="M285"/>
  <c r="S285" s="1"/>
  <c r="M284"/>
  <c r="M283"/>
  <c r="S283" s="1"/>
  <c r="M282"/>
  <c r="S282" s="1"/>
  <c r="M281"/>
  <c r="S281" s="1"/>
  <c r="M280"/>
  <c r="M279"/>
  <c r="S279" s="1"/>
  <c r="M278"/>
  <c r="M277"/>
  <c r="M276"/>
  <c r="S276" s="1"/>
  <c r="M275"/>
  <c r="M274"/>
  <c r="M273"/>
  <c r="M272"/>
  <c r="S272" s="1"/>
  <c r="M271"/>
  <c r="M270"/>
  <c r="S270" s="1"/>
  <c r="M269"/>
  <c r="M268"/>
  <c r="S268" s="1"/>
  <c r="M267"/>
  <c r="M266"/>
  <c r="M265"/>
  <c r="M264"/>
  <c r="S264" s="1"/>
  <c r="M263"/>
  <c r="M262"/>
  <c r="S262" s="1"/>
  <c r="M261"/>
  <c r="M260"/>
  <c r="M259"/>
  <c r="S259" s="1"/>
  <c r="M257"/>
  <c r="S257" s="1"/>
  <c r="M224"/>
  <c r="S224" s="1"/>
  <c r="M223"/>
  <c r="S223" s="1"/>
  <c r="M222"/>
  <c r="M221"/>
  <c r="S221" s="1"/>
  <c r="M220"/>
  <c r="S220" s="1"/>
  <c r="M219"/>
  <c r="M218"/>
  <c r="M217"/>
  <c r="S217" s="1"/>
  <c r="M216"/>
  <c r="M215"/>
  <c r="S215" s="1"/>
  <c r="M214"/>
  <c r="M213"/>
  <c r="S213" s="1"/>
  <c r="M212"/>
  <c r="S212" s="1"/>
  <c r="M211"/>
  <c r="S211" s="1"/>
  <c r="M210"/>
  <c r="M209"/>
  <c r="S209" s="1"/>
  <c r="M208"/>
  <c r="S208" s="1"/>
  <c r="M207"/>
  <c r="S207" s="1"/>
  <c r="M206"/>
  <c r="M205"/>
  <c r="M204"/>
  <c r="M203"/>
  <c r="S203" s="1"/>
  <c r="M202"/>
  <c r="M201"/>
  <c r="S201" s="1"/>
  <c r="M200"/>
  <c r="S200" s="1"/>
  <c r="M199"/>
  <c r="S199" s="1"/>
  <c r="M198"/>
  <c r="M197"/>
  <c r="M196"/>
  <c r="M195"/>
  <c r="S195" s="1"/>
  <c r="M194"/>
  <c r="M193"/>
  <c r="S193" s="1"/>
  <c r="M192"/>
  <c r="M191"/>
  <c r="M190"/>
  <c r="M189"/>
  <c r="S189" s="1"/>
  <c r="M188"/>
  <c r="M187"/>
  <c r="M186"/>
  <c r="M185"/>
  <c r="S185" s="1"/>
  <c r="M184"/>
  <c r="S184" s="1"/>
  <c r="M183"/>
  <c r="S183" s="1"/>
  <c r="M182"/>
  <c r="M181"/>
  <c r="S181" s="1"/>
  <c r="M180"/>
  <c r="S180" s="1"/>
  <c r="M179"/>
  <c r="S179" s="1"/>
  <c r="M176"/>
  <c r="M175"/>
  <c r="S175" s="1"/>
  <c r="M174"/>
  <c r="M173"/>
  <c r="S173" s="1"/>
  <c r="Q172"/>
  <c r="M171"/>
  <c r="S171" s="1"/>
  <c r="M170"/>
  <c r="S170" s="1"/>
  <c r="M169"/>
  <c r="S169" s="1"/>
  <c r="M168"/>
  <c r="M167"/>
  <c r="S167" s="1"/>
  <c r="M166"/>
  <c r="M165"/>
  <c r="M164"/>
  <c r="M163"/>
  <c r="M162"/>
  <c r="M161"/>
  <c r="M160"/>
  <c r="M159"/>
  <c r="S159" s="1"/>
  <c r="M158"/>
  <c r="M157"/>
  <c r="M156"/>
  <c r="M155"/>
  <c r="S155" s="1"/>
  <c r="M154"/>
  <c r="M153"/>
  <c r="S153" s="1"/>
  <c r="M152"/>
  <c r="M151"/>
  <c r="S151" s="1"/>
  <c r="M150"/>
  <c r="M149"/>
  <c r="S149" s="1"/>
  <c r="M148"/>
  <c r="M147"/>
  <c r="M146"/>
  <c r="M145"/>
  <c r="S145" s="1"/>
  <c r="M144"/>
  <c r="M143"/>
  <c r="S143" s="1"/>
  <c r="M142"/>
  <c r="S142" s="1"/>
  <c r="M141"/>
  <c r="S141" s="1"/>
  <c r="M140"/>
  <c r="M138"/>
  <c r="M137"/>
  <c r="M136"/>
  <c r="M135"/>
  <c r="M134"/>
  <c r="M133"/>
  <c r="M132"/>
  <c r="M131"/>
  <c r="S131" s="1"/>
  <c r="M130"/>
  <c r="M129"/>
  <c r="M128"/>
  <c r="M127"/>
  <c r="M126"/>
  <c r="M125"/>
  <c r="M124"/>
  <c r="M123"/>
  <c r="M122"/>
  <c r="M121"/>
  <c r="M120"/>
  <c r="M119"/>
  <c r="M118"/>
  <c r="M117"/>
  <c r="S117" s="1"/>
  <c r="M116"/>
  <c r="S116" s="1"/>
  <c r="M115"/>
  <c r="M114"/>
  <c r="S114" s="1"/>
  <c r="M113"/>
  <c r="M112"/>
  <c r="M111"/>
  <c r="M110"/>
  <c r="S110" s="1"/>
  <c r="M109"/>
  <c r="M108"/>
  <c r="S108" s="1"/>
  <c r="M107"/>
  <c r="M106"/>
  <c r="M105"/>
  <c r="M104"/>
  <c r="S104" s="1"/>
  <c r="M103"/>
  <c r="M102"/>
  <c r="M101"/>
  <c r="M100"/>
  <c r="S100" s="1"/>
  <c r="M99"/>
  <c r="M98"/>
  <c r="M97"/>
  <c r="M96"/>
  <c r="M95"/>
  <c r="M94"/>
  <c r="M93"/>
  <c r="M92"/>
  <c r="M91"/>
  <c r="M90"/>
  <c r="S90" s="1"/>
  <c r="M89"/>
  <c r="M88"/>
  <c r="M87"/>
  <c r="M86"/>
  <c r="M85"/>
  <c r="M84"/>
  <c r="M83"/>
  <c r="M82"/>
  <c r="M81"/>
  <c r="M80"/>
  <c r="M79"/>
  <c r="M78"/>
  <c r="M77"/>
  <c r="M76"/>
  <c r="M75"/>
  <c r="M74"/>
  <c r="M73"/>
  <c r="M72"/>
  <c r="M71"/>
  <c r="M70"/>
  <c r="M69"/>
  <c r="M68"/>
  <c r="S68" s="1"/>
  <c r="M67"/>
  <c r="S67" s="1"/>
  <c r="M66"/>
  <c r="M65"/>
  <c r="M64"/>
  <c r="M63"/>
  <c r="M62"/>
  <c r="M61"/>
  <c r="M60"/>
  <c r="S60" s="1"/>
  <c r="M59"/>
  <c r="M58"/>
  <c r="M57"/>
  <c r="U548" s="1"/>
  <c r="M56"/>
  <c r="M55"/>
  <c r="M54"/>
  <c r="M53"/>
  <c r="S53" s="1"/>
  <c r="M52"/>
  <c r="M14"/>
  <c r="M15"/>
  <c r="M16"/>
  <c r="M17"/>
  <c r="M18"/>
  <c r="M19"/>
  <c r="M20"/>
  <c r="M21"/>
  <c r="M22"/>
  <c r="M23"/>
  <c r="M24"/>
  <c r="S24" s="1"/>
  <c r="M25"/>
  <c r="M26"/>
  <c r="M27"/>
  <c r="M28"/>
  <c r="M29"/>
  <c r="M30"/>
  <c r="M31"/>
  <c r="M32"/>
  <c r="M33"/>
  <c r="M34"/>
  <c r="M35"/>
  <c r="M36"/>
  <c r="M37"/>
  <c r="M38"/>
  <c r="M39"/>
  <c r="M40"/>
  <c r="M41"/>
  <c r="M42"/>
  <c r="M43"/>
  <c r="M44"/>
  <c r="M45"/>
  <c r="M46"/>
  <c r="M47"/>
  <c r="M48"/>
  <c r="M49"/>
  <c r="M50"/>
  <c r="M51"/>
  <c r="M13"/>
  <c r="P285"/>
  <c r="W285" s="1"/>
  <c r="P284"/>
  <c r="W284" s="1"/>
  <c r="S284"/>
  <c r="P283"/>
  <c r="W283" s="1"/>
  <c r="P282"/>
  <c r="W282" s="1"/>
  <c r="P281"/>
  <c r="W281" s="1"/>
  <c r="P280"/>
  <c r="W280" s="1"/>
  <c r="S280"/>
  <c r="P279"/>
  <c r="W279" s="1"/>
  <c r="S278"/>
  <c r="P278"/>
  <c r="W278" s="1"/>
  <c r="P277"/>
  <c r="W277" s="1"/>
  <c r="P276"/>
  <c r="W276" s="1"/>
  <c r="P275"/>
  <c r="W275" s="1"/>
  <c r="P274"/>
  <c r="W274" s="1"/>
  <c r="S274"/>
  <c r="P273"/>
  <c r="W273" s="1"/>
  <c r="P272"/>
  <c r="W272" s="1"/>
  <c r="P271"/>
  <c r="W271" s="1"/>
  <c r="P270"/>
  <c r="W270" s="1"/>
  <c r="P269"/>
  <c r="W269" s="1"/>
  <c r="P268"/>
  <c r="W268" s="1"/>
  <c r="P267"/>
  <c r="W267" s="1"/>
  <c r="P266"/>
  <c r="W266" s="1"/>
  <c r="S266"/>
  <c r="P265"/>
  <c r="W265" s="1"/>
  <c r="P264"/>
  <c r="W264" s="1"/>
  <c r="P263"/>
  <c r="W263" s="1"/>
  <c r="P262"/>
  <c r="W262" s="1"/>
  <c r="P261"/>
  <c r="W261" s="1"/>
  <c r="S260"/>
  <c r="R260"/>
  <c r="P260"/>
  <c r="W260" s="1"/>
  <c r="P259"/>
  <c r="W259" s="1"/>
  <c r="P257"/>
  <c r="W257" s="1"/>
  <c r="P224"/>
  <c r="W224" s="1"/>
  <c r="P223"/>
  <c r="W223" s="1"/>
  <c r="P222"/>
  <c r="W222" s="1"/>
  <c r="S222"/>
  <c r="P221"/>
  <c r="W221" s="1"/>
  <c r="P220"/>
  <c r="W220" s="1"/>
  <c r="S219"/>
  <c r="P219"/>
  <c r="W219" s="1"/>
  <c r="P218"/>
  <c r="W218" s="1"/>
  <c r="P217"/>
  <c r="W217" s="1"/>
  <c r="P216"/>
  <c r="W216" s="1"/>
  <c r="P215"/>
  <c r="W215" s="1"/>
  <c r="S214"/>
  <c r="R214"/>
  <c r="P214"/>
  <c r="W214" s="1"/>
  <c r="P213"/>
  <c r="W213" s="1"/>
  <c r="P212"/>
  <c r="W212" s="1"/>
  <c r="P211"/>
  <c r="W211" s="1"/>
  <c r="P210"/>
  <c r="W210" s="1"/>
  <c r="S210"/>
  <c r="P209"/>
  <c r="W209" s="1"/>
  <c r="P208"/>
  <c r="W208" s="1"/>
  <c r="P207"/>
  <c r="W207" s="1"/>
  <c r="P206"/>
  <c r="W206" s="1"/>
  <c r="S206"/>
  <c r="S205"/>
  <c r="R205"/>
  <c r="P205"/>
  <c r="W205" s="1"/>
  <c r="P204"/>
  <c r="W204" s="1"/>
  <c r="P203"/>
  <c r="W203" s="1"/>
  <c r="P202"/>
  <c r="W202" s="1"/>
  <c r="P201"/>
  <c r="W201" s="1"/>
  <c r="P200"/>
  <c r="W200" s="1"/>
  <c r="P199"/>
  <c r="W199" s="1"/>
  <c r="P198"/>
  <c r="W198" s="1"/>
  <c r="P197"/>
  <c r="W197" s="1"/>
  <c r="S197"/>
  <c r="P196"/>
  <c r="W196" s="1"/>
  <c r="P195"/>
  <c r="W195" s="1"/>
  <c r="P194"/>
  <c r="W194" s="1"/>
  <c r="P193"/>
  <c r="W193" s="1"/>
  <c r="P192"/>
  <c r="W192" s="1"/>
  <c r="S191"/>
  <c r="R191"/>
  <c r="P191"/>
  <c r="W191" s="1"/>
  <c r="S190"/>
  <c r="R190"/>
  <c r="P190"/>
  <c r="W190" s="1"/>
  <c r="P189"/>
  <c r="W189" s="1"/>
  <c r="P188"/>
  <c r="W188" s="1"/>
  <c r="S187"/>
  <c r="R187"/>
  <c r="P187"/>
  <c r="W187" s="1"/>
  <c r="P186"/>
  <c r="W186" s="1"/>
  <c r="S186"/>
  <c r="P185"/>
  <c r="W185" s="1"/>
  <c r="P184"/>
  <c r="W184" s="1"/>
  <c r="P183"/>
  <c r="W183" s="1"/>
  <c r="P182"/>
  <c r="W182" s="1"/>
  <c r="S182"/>
  <c r="P181"/>
  <c r="W181" s="1"/>
  <c r="P180"/>
  <c r="W180" s="1"/>
  <c r="P179"/>
  <c r="W179" s="1"/>
  <c r="P176"/>
  <c r="W176" s="1"/>
  <c r="S176"/>
  <c r="P175"/>
  <c r="W175" s="1"/>
  <c r="P174"/>
  <c r="W174" s="1"/>
  <c r="P173"/>
  <c r="W173" s="1"/>
  <c r="P171"/>
  <c r="W171" s="1"/>
  <c r="Y171" s="1"/>
  <c r="P170"/>
  <c r="W170" s="1"/>
  <c r="P169"/>
  <c r="Q169" s="1"/>
  <c r="P168"/>
  <c r="W168" s="1"/>
  <c r="S168"/>
  <c r="P167"/>
  <c r="W167" s="1"/>
  <c r="S166"/>
  <c r="R166"/>
  <c r="P166"/>
  <c r="W166" s="1"/>
  <c r="P165"/>
  <c r="W165" s="1"/>
  <c r="S165"/>
  <c r="S164"/>
  <c r="R164"/>
  <c r="P164"/>
  <c r="W164" s="1"/>
  <c r="S163"/>
  <c r="R163"/>
  <c r="P163"/>
  <c r="W163" s="1"/>
  <c r="S162"/>
  <c r="R162"/>
  <c r="P162"/>
  <c r="W162" s="1"/>
  <c r="S161"/>
  <c r="R161"/>
  <c r="P161"/>
  <c r="W161" s="1"/>
  <c r="S160"/>
  <c r="R160"/>
  <c r="P160"/>
  <c r="W160" s="1"/>
  <c r="P159"/>
  <c r="W159" s="1"/>
  <c r="S158"/>
  <c r="R158"/>
  <c r="P158"/>
  <c r="W158" s="1"/>
  <c r="S157"/>
  <c r="R157"/>
  <c r="P157"/>
  <c r="W157" s="1"/>
  <c r="S156"/>
  <c r="R156"/>
  <c r="P156"/>
  <c r="W156" s="1"/>
  <c r="P155"/>
  <c r="W155" s="1"/>
  <c r="P154"/>
  <c r="W154" s="1"/>
  <c r="P153"/>
  <c r="W153" s="1"/>
  <c r="S152"/>
  <c r="R152"/>
  <c r="P152"/>
  <c r="W152" s="1"/>
  <c r="P151"/>
  <c r="W151" s="1"/>
  <c r="P150"/>
  <c r="W150" s="1"/>
  <c r="S150"/>
  <c r="P149"/>
  <c r="W149" s="1"/>
  <c r="P148"/>
  <c r="W148" s="1"/>
  <c r="S148"/>
  <c r="S147"/>
  <c r="R147"/>
  <c r="P147"/>
  <c r="W147" s="1"/>
  <c r="P146"/>
  <c r="W146" s="1"/>
  <c r="P145"/>
  <c r="W145" s="1"/>
  <c r="P144"/>
  <c r="W144" s="1"/>
  <c r="P143"/>
  <c r="W143" s="1"/>
  <c r="P142"/>
  <c r="W142" s="1"/>
  <c r="P141"/>
  <c r="W141" s="1"/>
  <c r="P140"/>
  <c r="W140" s="1"/>
  <c r="S138"/>
  <c r="R138"/>
  <c r="P138"/>
  <c r="W138" s="1"/>
  <c r="S137"/>
  <c r="P137"/>
  <c r="W137" s="1"/>
  <c r="S136"/>
  <c r="R136"/>
  <c r="P136"/>
  <c r="W136" s="1"/>
  <c r="S135"/>
  <c r="R135"/>
  <c r="P135"/>
  <c r="W135" s="1"/>
  <c r="S134"/>
  <c r="R134"/>
  <c r="P134"/>
  <c r="W134" s="1"/>
  <c r="S133"/>
  <c r="R133"/>
  <c r="P133"/>
  <c r="W133" s="1"/>
  <c r="S132"/>
  <c r="R132"/>
  <c r="P132"/>
  <c r="W132" s="1"/>
  <c r="P131"/>
  <c r="W131" s="1"/>
  <c r="S130"/>
  <c r="R130"/>
  <c r="P130"/>
  <c r="W130" s="1"/>
  <c r="S129"/>
  <c r="R129"/>
  <c r="P129"/>
  <c r="W129" s="1"/>
  <c r="S128"/>
  <c r="R128"/>
  <c r="P128"/>
  <c r="W128" s="1"/>
  <c r="S127"/>
  <c r="R127"/>
  <c r="P127"/>
  <c r="W127" s="1"/>
  <c r="S126"/>
  <c r="R126"/>
  <c r="P126"/>
  <c r="W126" s="1"/>
  <c r="P125"/>
  <c r="W125" s="1"/>
  <c r="S124"/>
  <c r="R124"/>
  <c r="P124"/>
  <c r="W124" s="1"/>
  <c r="S123"/>
  <c r="R123"/>
  <c r="P123"/>
  <c r="W123" s="1"/>
  <c r="S122"/>
  <c r="R122"/>
  <c r="P122"/>
  <c r="W122" s="1"/>
  <c r="S121"/>
  <c r="R121"/>
  <c r="P121"/>
  <c r="W121" s="1"/>
  <c r="P120"/>
  <c r="W120" s="1"/>
  <c r="S120"/>
  <c r="P119"/>
  <c r="W119" s="1"/>
  <c r="S118"/>
  <c r="R118"/>
  <c r="P118"/>
  <c r="W118" s="1"/>
  <c r="P117"/>
  <c r="W117" s="1"/>
  <c r="P116"/>
  <c r="W116" s="1"/>
  <c r="S115"/>
  <c r="R115"/>
  <c r="P115"/>
  <c r="W115" s="1"/>
  <c r="P114"/>
  <c r="W114" s="1"/>
  <c r="S113"/>
  <c r="R113"/>
  <c r="P113"/>
  <c r="W113" s="1"/>
  <c r="S112"/>
  <c r="R112"/>
  <c r="P112"/>
  <c r="W112" s="1"/>
  <c r="S111"/>
  <c r="R111"/>
  <c r="P111"/>
  <c r="W111" s="1"/>
  <c r="P110"/>
  <c r="W110" s="1"/>
  <c r="P109"/>
  <c r="W109" s="1"/>
  <c r="S109"/>
  <c r="P108"/>
  <c r="W108" s="1"/>
  <c r="S107"/>
  <c r="R107"/>
  <c r="P107"/>
  <c r="W107" s="1"/>
  <c r="S106"/>
  <c r="R106"/>
  <c r="P106"/>
  <c r="W106" s="1"/>
  <c r="P105"/>
  <c r="W105" s="1"/>
  <c r="S105"/>
  <c r="P104"/>
  <c r="W104" s="1"/>
  <c r="P103"/>
  <c r="W103" s="1"/>
  <c r="S103"/>
  <c r="S102"/>
  <c r="R102"/>
  <c r="P102"/>
  <c r="W102" s="1"/>
  <c r="S101"/>
  <c r="R101"/>
  <c r="P101"/>
  <c r="W101" s="1"/>
  <c r="P100"/>
  <c r="W100" s="1"/>
  <c r="S99"/>
  <c r="R99"/>
  <c r="P99"/>
  <c r="W99" s="1"/>
  <c r="S98"/>
  <c r="R98"/>
  <c r="P98"/>
  <c r="W98" s="1"/>
  <c r="S97"/>
  <c r="R97"/>
  <c r="P97"/>
  <c r="W97" s="1"/>
  <c r="S96"/>
  <c r="R96"/>
  <c r="P96"/>
  <c r="W96" s="1"/>
  <c r="S95"/>
  <c r="R95"/>
  <c r="P95"/>
  <c r="W95" s="1"/>
  <c r="S94"/>
  <c r="R94"/>
  <c r="P94"/>
  <c r="W94" s="1"/>
  <c r="S93"/>
  <c r="R93"/>
  <c r="P93"/>
  <c r="W93" s="1"/>
  <c r="S92"/>
  <c r="R92"/>
  <c r="P92"/>
  <c r="W92" s="1"/>
  <c r="S91"/>
  <c r="R91"/>
  <c r="P91"/>
  <c r="W91" s="1"/>
  <c r="P90"/>
  <c r="W90" s="1"/>
  <c r="S89"/>
  <c r="R89"/>
  <c r="P89"/>
  <c r="W89" s="1"/>
  <c r="S88"/>
  <c r="R88"/>
  <c r="P88"/>
  <c r="W88" s="1"/>
  <c r="S87"/>
  <c r="R87"/>
  <c r="P87"/>
  <c r="W87" s="1"/>
  <c r="S86"/>
  <c r="R86"/>
  <c r="P86"/>
  <c r="W86" s="1"/>
  <c r="S85"/>
  <c r="R85"/>
  <c r="P85"/>
  <c r="W85" s="1"/>
  <c r="S84"/>
  <c r="R84"/>
  <c r="P84"/>
  <c r="W84" s="1"/>
  <c r="S83"/>
  <c r="R83"/>
  <c r="P83"/>
  <c r="W83" s="1"/>
  <c r="S82"/>
  <c r="R82"/>
  <c r="P82"/>
  <c r="W82" s="1"/>
  <c r="S81"/>
  <c r="R81"/>
  <c r="P81"/>
  <c r="W81" s="1"/>
  <c r="S80"/>
  <c r="R80"/>
  <c r="P80"/>
  <c r="W80" s="1"/>
  <c r="S79"/>
  <c r="R79"/>
  <c r="P79"/>
  <c r="W79" s="1"/>
  <c r="S78"/>
  <c r="R78"/>
  <c r="P78"/>
  <c r="W78" s="1"/>
  <c r="S77"/>
  <c r="R77"/>
  <c r="P77"/>
  <c r="W77" s="1"/>
  <c r="S76"/>
  <c r="R76"/>
  <c r="P76"/>
  <c r="W76" s="1"/>
  <c r="S75"/>
  <c r="R75"/>
  <c r="P75"/>
  <c r="W75" s="1"/>
  <c r="S74"/>
  <c r="R74"/>
  <c r="P74"/>
  <c r="W74" s="1"/>
  <c r="S73"/>
  <c r="R73"/>
  <c r="P73"/>
  <c r="W73" s="1"/>
  <c r="S72"/>
  <c r="R72"/>
  <c r="P72"/>
  <c r="W72" s="1"/>
  <c r="S71"/>
  <c r="R71"/>
  <c r="P71"/>
  <c r="W71" s="1"/>
  <c r="S70"/>
  <c r="R70"/>
  <c r="P70"/>
  <c r="W70" s="1"/>
  <c r="S69"/>
  <c r="R69"/>
  <c r="P69"/>
  <c r="W69" s="1"/>
  <c r="P68"/>
  <c r="W68" s="1"/>
  <c r="P67"/>
  <c r="W67" s="1"/>
  <c r="S66"/>
  <c r="R66"/>
  <c r="P66"/>
  <c r="W66" s="1"/>
  <c r="S65"/>
  <c r="R65"/>
  <c r="P65"/>
  <c r="W65" s="1"/>
  <c r="S64"/>
  <c r="R64"/>
  <c r="P64"/>
  <c r="W64" s="1"/>
  <c r="S63"/>
  <c r="R63"/>
  <c r="P63"/>
  <c r="W63" s="1"/>
  <c r="S62"/>
  <c r="R62"/>
  <c r="P62"/>
  <c r="W62" s="1"/>
  <c r="S61"/>
  <c r="R61"/>
  <c r="P61"/>
  <c r="W61" s="1"/>
  <c r="P60"/>
  <c r="W60" s="1"/>
  <c r="S59"/>
  <c r="R59"/>
  <c r="P59"/>
  <c r="W59" s="1"/>
  <c r="S58"/>
  <c r="R58"/>
  <c r="P58"/>
  <c r="W58" s="1"/>
  <c r="S57"/>
  <c r="R57"/>
  <c r="P57"/>
  <c r="W57" s="1"/>
  <c r="S56"/>
  <c r="P56"/>
  <c r="W56" s="1"/>
  <c r="P55"/>
  <c r="W55" s="1"/>
  <c r="S54"/>
  <c r="R54"/>
  <c r="P54"/>
  <c r="W54" s="1"/>
  <c r="P53"/>
  <c r="W53" s="1"/>
  <c r="S52"/>
  <c r="R52"/>
  <c r="P52"/>
  <c r="W52" s="1"/>
  <c r="S51"/>
  <c r="R51"/>
  <c r="P51"/>
  <c r="W51" s="1"/>
  <c r="S50"/>
  <c r="R50"/>
  <c r="P50"/>
  <c r="W50" s="1"/>
  <c r="S49"/>
  <c r="R49"/>
  <c r="P49"/>
  <c r="W49" s="1"/>
  <c r="S48"/>
  <c r="R48"/>
  <c r="P48"/>
  <c r="W48" s="1"/>
  <c r="S47"/>
  <c r="R47"/>
  <c r="P47"/>
  <c r="W47" s="1"/>
  <c r="S46"/>
  <c r="R46"/>
  <c r="P46"/>
  <c r="W46" s="1"/>
  <c r="S45"/>
  <c r="R45"/>
  <c r="P45"/>
  <c r="W45" s="1"/>
  <c r="S44"/>
  <c r="R44"/>
  <c r="P44"/>
  <c r="W44" s="1"/>
  <c r="S43"/>
  <c r="R43"/>
  <c r="P43"/>
  <c r="W43" s="1"/>
  <c r="S42"/>
  <c r="R42"/>
  <c r="P42"/>
  <c r="W42" s="1"/>
  <c r="S41"/>
  <c r="R41"/>
  <c r="P41"/>
  <c r="W41" s="1"/>
  <c r="S40"/>
  <c r="R40"/>
  <c r="P40"/>
  <c r="W40" s="1"/>
  <c r="S39"/>
  <c r="R39"/>
  <c r="P39"/>
  <c r="W39" s="1"/>
  <c r="S38"/>
  <c r="R38"/>
  <c r="P38"/>
  <c r="W38" s="1"/>
  <c r="S37"/>
  <c r="P37"/>
  <c r="W37" s="1"/>
  <c r="S36"/>
  <c r="R36"/>
  <c r="P36"/>
  <c r="W36" s="1"/>
  <c r="S35"/>
  <c r="P35"/>
  <c r="W35" s="1"/>
  <c r="S34"/>
  <c r="R34"/>
  <c r="P34"/>
  <c r="W34" s="1"/>
  <c r="S33"/>
  <c r="P33"/>
  <c r="W33" s="1"/>
  <c r="P32"/>
  <c r="W32" s="1"/>
  <c r="S31"/>
  <c r="R31"/>
  <c r="P31"/>
  <c r="W31" s="1"/>
  <c r="S30"/>
  <c r="P30"/>
  <c r="S29"/>
  <c r="R29"/>
  <c r="P29"/>
  <c r="W29" s="1"/>
  <c r="S28"/>
  <c r="R28"/>
  <c r="P28"/>
  <c r="W28" s="1"/>
  <c r="S27"/>
  <c r="P27"/>
  <c r="W27" s="1"/>
  <c r="S26"/>
  <c r="R26"/>
  <c r="P26"/>
  <c r="W26" s="1"/>
  <c r="S25"/>
  <c r="R25"/>
  <c r="P25"/>
  <c r="W25" s="1"/>
  <c r="P24"/>
  <c r="W24" s="1"/>
  <c r="S23"/>
  <c r="R23"/>
  <c r="P23"/>
  <c r="W23" s="1"/>
  <c r="S22"/>
  <c r="R22"/>
  <c r="P22"/>
  <c r="W22" s="1"/>
  <c r="S21"/>
  <c r="R21"/>
  <c r="P21"/>
  <c r="W21" s="1"/>
  <c r="S20"/>
  <c r="R20"/>
  <c r="P20"/>
  <c r="W20" s="1"/>
  <c r="S19"/>
  <c r="R19"/>
  <c r="P19"/>
  <c r="W19" s="1"/>
  <c r="S18"/>
  <c r="R18"/>
  <c r="P18"/>
  <c r="W18" s="1"/>
  <c r="S17"/>
  <c r="R17"/>
  <c r="P17"/>
  <c r="W17" s="1"/>
  <c r="S16"/>
  <c r="R16"/>
  <c r="P16"/>
  <c r="W16" s="1"/>
  <c r="S15"/>
  <c r="R15"/>
  <c r="P15"/>
  <c r="W15" s="1"/>
  <c r="P14"/>
  <c r="W14" s="1"/>
  <c r="P13"/>
  <c r="W13" s="1"/>
  <c r="Y164" l="1"/>
  <c r="Y13"/>
  <c r="Y21"/>
  <c r="Y175"/>
  <c r="Y219"/>
  <c r="Y18"/>
  <c r="Y36"/>
  <c r="Y106"/>
  <c r="Y163"/>
  <c r="W30"/>
  <c r="P542"/>
  <c r="S252"/>
  <c r="Q251"/>
  <c r="R251" s="1"/>
  <c r="Q250"/>
  <c r="R250" s="1"/>
  <c r="Q249"/>
  <c r="R249" s="1"/>
  <c r="Q248"/>
  <c r="R248" s="1"/>
  <c r="Q247"/>
  <c r="R247" s="1"/>
  <c r="Q246"/>
  <c r="R246" s="1"/>
  <c r="Q245"/>
  <c r="R245" s="1"/>
  <c r="Q244"/>
  <c r="R244" s="1"/>
  <c r="Q243"/>
  <c r="R243" s="1"/>
  <c r="Q242"/>
  <c r="R242" s="1"/>
  <c r="Q241"/>
  <c r="R241" s="1"/>
  <c r="Q240"/>
  <c r="R240" s="1"/>
  <c r="Q239"/>
  <c r="R239" s="1"/>
  <c r="Q238"/>
  <c r="R238" s="1"/>
  <c r="Q237"/>
  <c r="R237" s="1"/>
  <c r="Q236"/>
  <c r="R236" s="1"/>
  <c r="Q235"/>
  <c r="R235" s="1"/>
  <c r="Q234"/>
  <c r="R234" s="1"/>
  <c r="Q233"/>
  <c r="R233" s="1"/>
  <c r="Q232"/>
  <c r="R232" s="1"/>
  <c r="Q231"/>
  <c r="R231" s="1"/>
  <c r="Q230"/>
  <c r="R230" s="1"/>
  <c r="Q229"/>
  <c r="R229" s="1"/>
  <c r="Q228"/>
  <c r="R228" s="1"/>
  <c r="Q227"/>
  <c r="R227" s="1"/>
  <c r="Q226"/>
  <c r="R226" s="1"/>
  <c r="Y140"/>
  <c r="Y142"/>
  <c r="Y144"/>
  <c r="Y146"/>
  <c r="Y148"/>
  <c r="Y150"/>
  <c r="Y152"/>
  <c r="Y154"/>
  <c r="Y156"/>
  <c r="Y158"/>
  <c r="Y160"/>
  <c r="Y162"/>
  <c r="Y166"/>
  <c r="Y168"/>
  <c r="Y170"/>
  <c r="Y176"/>
  <c r="Y174"/>
  <c r="Y224"/>
  <c r="Y222"/>
  <c r="Y220"/>
  <c r="Y218"/>
  <c r="Y216"/>
  <c r="Y214"/>
  <c r="Y212"/>
  <c r="Y210"/>
  <c r="Y208"/>
  <c r="Y206"/>
  <c r="Y204"/>
  <c r="Y202"/>
  <c r="Y200"/>
  <c r="Y198"/>
  <c r="Y196"/>
  <c r="Y194"/>
  <c r="Y192"/>
  <c r="Y190"/>
  <c r="Y188"/>
  <c r="Y186"/>
  <c r="Y184"/>
  <c r="Y182"/>
  <c r="Y180"/>
  <c r="Y252"/>
  <c r="Y254"/>
  <c r="Y256"/>
  <c r="Y259"/>
  <c r="Y284"/>
  <c r="Y282"/>
  <c r="Y280"/>
  <c r="Y278"/>
  <c r="Y276"/>
  <c r="Y274"/>
  <c r="Y272"/>
  <c r="Y270"/>
  <c r="Y268"/>
  <c r="Y266"/>
  <c r="Y264"/>
  <c r="Y262"/>
  <c r="Y260"/>
  <c r="W169"/>
  <c r="W227"/>
  <c r="W229"/>
  <c r="W231"/>
  <c r="W233"/>
  <c r="W235"/>
  <c r="W237"/>
  <c r="W239"/>
  <c r="W241"/>
  <c r="W243"/>
  <c r="W245"/>
  <c r="W247"/>
  <c r="W249"/>
  <c r="W251"/>
  <c r="Q256"/>
  <c r="R256" s="1"/>
  <c r="Q254"/>
  <c r="R254" s="1"/>
  <c r="Y141"/>
  <c r="Y143"/>
  <c r="Y145"/>
  <c r="Y147"/>
  <c r="Y149"/>
  <c r="Y151"/>
  <c r="Y153"/>
  <c r="Y155"/>
  <c r="Y157"/>
  <c r="Y159"/>
  <c r="Y161"/>
  <c r="Y165"/>
  <c r="Y167"/>
  <c r="Y169"/>
  <c r="Y173"/>
  <c r="Y179"/>
  <c r="Y223"/>
  <c r="Y221"/>
  <c r="Y217"/>
  <c r="Y215"/>
  <c r="Y213"/>
  <c r="Y211"/>
  <c r="Y207"/>
  <c r="Y205"/>
  <c r="Y203"/>
  <c r="Y201"/>
  <c r="Y199"/>
  <c r="Y197"/>
  <c r="Y195"/>
  <c r="Y193"/>
  <c r="Y191"/>
  <c r="Y189"/>
  <c r="Y187"/>
  <c r="Y185"/>
  <c r="Y183"/>
  <c r="Y181"/>
  <c r="Y251"/>
  <c r="Y249"/>
  <c r="Y247"/>
  <c r="Y245"/>
  <c r="Y243"/>
  <c r="Y241"/>
  <c r="Y239"/>
  <c r="Y237"/>
  <c r="Y235"/>
  <c r="Y233"/>
  <c r="Y231"/>
  <c r="Y229"/>
  <c r="Y227"/>
  <c r="Y257"/>
  <c r="Y255"/>
  <c r="Y285"/>
  <c r="Y283"/>
  <c r="Y281"/>
  <c r="Y279"/>
  <c r="Y277"/>
  <c r="Y275"/>
  <c r="Y273"/>
  <c r="Y271"/>
  <c r="Y269"/>
  <c r="Y267"/>
  <c r="Y265"/>
  <c r="Y263"/>
  <c r="Y261"/>
  <c r="W226"/>
  <c r="Y226" s="1"/>
  <c r="W228"/>
  <c r="Y228" s="1"/>
  <c r="W230"/>
  <c r="Y230" s="1"/>
  <c r="W232"/>
  <c r="Y232" s="1"/>
  <c r="W234"/>
  <c r="Y234" s="1"/>
  <c r="W236"/>
  <c r="Y236" s="1"/>
  <c r="W238"/>
  <c r="Y238" s="1"/>
  <c r="W240"/>
  <c r="Y240" s="1"/>
  <c r="W242"/>
  <c r="Y242" s="1"/>
  <c r="W244"/>
  <c r="Y244" s="1"/>
  <c r="W246"/>
  <c r="Y246" s="1"/>
  <c r="W248"/>
  <c r="Y248" s="1"/>
  <c r="W250"/>
  <c r="Y250" s="1"/>
  <c r="Y49"/>
  <c r="Y71"/>
  <c r="Y137"/>
  <c r="Y131"/>
  <c r="Y127"/>
  <c r="Y125"/>
  <c r="Y123"/>
  <c r="Y119"/>
  <c r="Y117"/>
  <c r="Y115"/>
  <c r="Y113"/>
  <c r="Y111"/>
  <c r="Y109"/>
  <c r="Y107"/>
  <c r="Y105"/>
  <c r="Y103"/>
  <c r="Y101"/>
  <c r="Y99"/>
  <c r="Y97"/>
  <c r="Y95"/>
  <c r="Y93"/>
  <c r="Y91"/>
  <c r="Y87"/>
  <c r="Y85"/>
  <c r="Y83"/>
  <c r="Y81"/>
  <c r="Y79"/>
  <c r="Y77"/>
  <c r="Y75"/>
  <c r="Y73"/>
  <c r="Y69"/>
  <c r="Y67"/>
  <c r="Y65"/>
  <c r="Y63"/>
  <c r="Y59"/>
  <c r="Y57"/>
  <c r="Y55"/>
  <c r="Y53"/>
  <c r="Y51"/>
  <c r="Y47"/>
  <c r="Y45"/>
  <c r="Y43"/>
  <c r="Y41"/>
  <c r="Y39"/>
  <c r="Y37"/>
  <c r="Y35"/>
  <c r="Y33"/>
  <c r="Y31"/>
  <c r="Y29"/>
  <c r="Y27"/>
  <c r="Y19"/>
  <c r="Y17"/>
  <c r="Y15"/>
  <c r="Y134"/>
  <c r="Y132"/>
  <c r="Y130"/>
  <c r="Y126"/>
  <c r="Y122"/>
  <c r="Y120"/>
  <c r="Y118"/>
  <c r="Y116"/>
  <c r="Y114"/>
  <c r="Y112"/>
  <c r="Y110"/>
  <c r="Y108"/>
  <c r="Y104"/>
  <c r="Y102"/>
  <c r="Y100"/>
  <c r="Y98"/>
  <c r="Y96"/>
  <c r="Y94"/>
  <c r="Y92"/>
  <c r="Y90"/>
  <c r="Y88"/>
  <c r="Y86"/>
  <c r="Y84"/>
  <c r="Y82"/>
  <c r="Y80"/>
  <c r="Y78"/>
  <c r="Y76"/>
  <c r="Y74"/>
  <c r="Y72"/>
  <c r="Y70"/>
  <c r="Y68"/>
  <c r="Y66"/>
  <c r="Y64"/>
  <c r="Y62"/>
  <c r="Y60"/>
  <c r="Y58"/>
  <c r="Y56"/>
  <c r="Y54"/>
  <c r="Y52"/>
  <c r="Y50"/>
  <c r="Y48"/>
  <c r="Y46"/>
  <c r="Y44"/>
  <c r="Y42"/>
  <c r="Y40"/>
  <c r="Y38"/>
  <c r="Y34"/>
  <c r="Y32"/>
  <c r="Y30"/>
  <c r="Y28"/>
  <c r="Y26"/>
  <c r="Y24"/>
  <c r="Y22"/>
  <c r="Y20"/>
  <c r="Y16"/>
  <c r="Y14"/>
  <c r="Y124"/>
  <c r="Y61"/>
  <c r="Y129"/>
  <c r="Y121"/>
  <c r="Y209"/>
  <c r="Y25"/>
  <c r="Y23"/>
  <c r="Y89"/>
  <c r="Y128"/>
  <c r="Y135"/>
  <c r="Y136"/>
  <c r="Y138"/>
  <c r="Y133"/>
  <c r="Q255"/>
  <c r="R255" s="1"/>
  <c r="S174"/>
  <c r="Q189"/>
  <c r="R189" s="1"/>
  <c r="Q199"/>
  <c r="R199" s="1"/>
  <c r="Q219"/>
  <c r="R219" s="1"/>
  <c r="Q221"/>
  <c r="Q142"/>
  <c r="R142" s="1"/>
  <c r="Q200"/>
  <c r="R200" s="1"/>
  <c r="Q149"/>
  <c r="R149" s="1"/>
  <c r="Q50"/>
  <c r="Q48"/>
  <c r="Q46"/>
  <c r="Q44"/>
  <c r="Q42"/>
  <c r="Q40"/>
  <c r="Q38"/>
  <c r="Q36"/>
  <c r="Q34"/>
  <c r="Q30"/>
  <c r="Q28"/>
  <c r="Q26"/>
  <c r="Q24"/>
  <c r="Q61"/>
  <c r="Q63"/>
  <c r="Q65"/>
  <c r="Q91"/>
  <c r="Q93"/>
  <c r="Q95"/>
  <c r="Q97"/>
  <c r="Q99"/>
  <c r="Q103"/>
  <c r="R103" s="1"/>
  <c r="Q105"/>
  <c r="R105" s="1"/>
  <c r="Q107"/>
  <c r="Q109"/>
  <c r="R109" s="1"/>
  <c r="Q115"/>
  <c r="Q117"/>
  <c r="R117" s="1"/>
  <c r="Q121"/>
  <c r="Q123"/>
  <c r="Q131"/>
  <c r="Q133"/>
  <c r="Q135"/>
  <c r="Q137"/>
  <c r="R137" s="1"/>
  <c r="Q148"/>
  <c r="R148" s="1"/>
  <c r="Q156"/>
  <c r="Q158"/>
  <c r="Q166"/>
  <c r="Q168"/>
  <c r="R168" s="1"/>
  <c r="Q170"/>
  <c r="Q176"/>
  <c r="R176" s="1"/>
  <c r="Q180"/>
  <c r="Q184"/>
  <c r="R184" s="1"/>
  <c r="Q190"/>
  <c r="Q206"/>
  <c r="R206" s="1"/>
  <c r="Q208"/>
  <c r="R208" s="1"/>
  <c r="Q222"/>
  <c r="Q259"/>
  <c r="Q279"/>
  <c r="R279" s="1"/>
  <c r="Q280"/>
  <c r="R280" s="1"/>
  <c r="Q282"/>
  <c r="R282" s="1"/>
  <c r="Q284"/>
  <c r="R284" s="1"/>
  <c r="Q32"/>
  <c r="R32" s="1"/>
  <c r="Q22"/>
  <c r="Q20"/>
  <c r="Q18"/>
  <c r="Q16"/>
  <c r="Q14"/>
  <c r="Q55"/>
  <c r="R55" s="1"/>
  <c r="Q57"/>
  <c r="Q59"/>
  <c r="Q69"/>
  <c r="Q71"/>
  <c r="Q73"/>
  <c r="Q75"/>
  <c r="Q77"/>
  <c r="Q79"/>
  <c r="Q81"/>
  <c r="Q83"/>
  <c r="Q85"/>
  <c r="Q87"/>
  <c r="Q89"/>
  <c r="Q101"/>
  <c r="Q111"/>
  <c r="Q113"/>
  <c r="Q119"/>
  <c r="R119" s="1"/>
  <c r="Q125"/>
  <c r="R125" s="1"/>
  <c r="Q127"/>
  <c r="Q129"/>
  <c r="Q140"/>
  <c r="R140" s="1"/>
  <c r="Q144"/>
  <c r="R144" s="1"/>
  <c r="Q146"/>
  <c r="R146" s="1"/>
  <c r="Q152"/>
  <c r="Q154"/>
  <c r="R154" s="1"/>
  <c r="Q160"/>
  <c r="Q162"/>
  <c r="Q164"/>
  <c r="Q188"/>
  <c r="R188" s="1"/>
  <c r="Q192"/>
  <c r="R192" s="1"/>
  <c r="Q194"/>
  <c r="R194" s="1"/>
  <c r="Q196"/>
  <c r="R196" s="1"/>
  <c r="Q198"/>
  <c r="R198" s="1"/>
  <c r="Q202"/>
  <c r="Q204"/>
  <c r="R204" s="1"/>
  <c r="Q214"/>
  <c r="Q216"/>
  <c r="R216" s="1"/>
  <c r="Q218"/>
  <c r="R218" s="1"/>
  <c r="Q261"/>
  <c r="R261" s="1"/>
  <c r="Q263"/>
  <c r="R263" s="1"/>
  <c r="Q265"/>
  <c r="R265" s="1"/>
  <c r="Q267"/>
  <c r="R267" s="1"/>
  <c r="Q269"/>
  <c r="R269" s="1"/>
  <c r="Q271"/>
  <c r="R271" s="1"/>
  <c r="Q273"/>
  <c r="R273" s="1"/>
  <c r="Q275"/>
  <c r="R275" s="1"/>
  <c r="Q277"/>
  <c r="R277" s="1"/>
  <c r="S32"/>
  <c r="S119"/>
  <c r="S125"/>
  <c r="S140"/>
  <c r="S144"/>
  <c r="S146"/>
  <c r="Q150"/>
  <c r="R150" s="1"/>
  <c r="S154"/>
  <c r="Q182"/>
  <c r="R182" s="1"/>
  <c r="Q186"/>
  <c r="R186" s="1"/>
  <c r="S188"/>
  <c r="S192"/>
  <c r="S194"/>
  <c r="S196"/>
  <c r="S198"/>
  <c r="S202"/>
  <c r="S204"/>
  <c r="Q210"/>
  <c r="R210" s="1"/>
  <c r="Q212"/>
  <c r="R212" s="1"/>
  <c r="S216"/>
  <c r="S218"/>
  <c r="Q220"/>
  <c r="R220" s="1"/>
  <c r="Q224"/>
  <c r="R224" s="1"/>
  <c r="S261"/>
  <c r="S263"/>
  <c r="S265"/>
  <c r="S267"/>
  <c r="S269"/>
  <c r="S271"/>
  <c r="S273"/>
  <c r="S275"/>
  <c r="S277"/>
  <c r="Q51"/>
  <c r="Q49"/>
  <c r="Q47"/>
  <c r="Q45"/>
  <c r="Q43"/>
  <c r="Q41"/>
  <c r="Q39"/>
  <c r="Q37"/>
  <c r="R37" s="1"/>
  <c r="Q35"/>
  <c r="R35" s="1"/>
  <c r="Q33"/>
  <c r="R33" s="1"/>
  <c r="Q31"/>
  <c r="Q29"/>
  <c r="Q27"/>
  <c r="R27" s="1"/>
  <c r="Q25"/>
  <c r="Q23"/>
  <c r="Q21"/>
  <c r="Q19"/>
  <c r="Q17"/>
  <c r="Q15"/>
  <c r="Q52"/>
  <c r="Q54"/>
  <c r="Q56"/>
  <c r="R56" s="1"/>
  <c r="Q58"/>
  <c r="Q60"/>
  <c r="R60" s="1"/>
  <c r="Q62"/>
  <c r="Q64"/>
  <c r="Q66"/>
  <c r="Q68"/>
  <c r="R68" s="1"/>
  <c r="Q70"/>
  <c r="Q72"/>
  <c r="Q74"/>
  <c r="Q76"/>
  <c r="Q78"/>
  <c r="Q80"/>
  <c r="Q82"/>
  <c r="Q84"/>
  <c r="Q86"/>
  <c r="Q88"/>
  <c r="Q90"/>
  <c r="R90" s="1"/>
  <c r="Q92"/>
  <c r="Q94"/>
  <c r="Q96"/>
  <c r="Q98"/>
  <c r="Q100"/>
  <c r="R100" s="1"/>
  <c r="Q102"/>
  <c r="Q104"/>
  <c r="R104" s="1"/>
  <c r="Q106"/>
  <c r="Q108"/>
  <c r="R108" s="1"/>
  <c r="Q110"/>
  <c r="R110" s="1"/>
  <c r="Q112"/>
  <c r="Q114"/>
  <c r="R114" s="1"/>
  <c r="Q116"/>
  <c r="R116" s="1"/>
  <c r="Q118"/>
  <c r="Q120"/>
  <c r="R120" s="1"/>
  <c r="Q122"/>
  <c r="Q124"/>
  <c r="Q126"/>
  <c r="Q128"/>
  <c r="Q130"/>
  <c r="Q132"/>
  <c r="Q134"/>
  <c r="Q136"/>
  <c r="Q138"/>
  <c r="Q143"/>
  <c r="R143" s="1"/>
  <c r="Q145"/>
  <c r="R145" s="1"/>
  <c r="Q147"/>
  <c r="Q151"/>
  <c r="Q153"/>
  <c r="R153" s="1"/>
  <c r="Q155"/>
  <c r="R155" s="1"/>
  <c r="Q157"/>
  <c r="Q159"/>
  <c r="R159" s="1"/>
  <c r="Q161"/>
  <c r="Q163"/>
  <c r="Q165"/>
  <c r="R165" s="1"/>
  <c r="Q167"/>
  <c r="R167" s="1"/>
  <c r="Q171"/>
  <c r="R171" s="1"/>
  <c r="Q173"/>
  <c r="R173" s="1"/>
  <c r="Q175"/>
  <c r="R175" s="1"/>
  <c r="Q179"/>
  <c r="R179" s="1"/>
  <c r="Q181"/>
  <c r="R181" s="1"/>
  <c r="Q183"/>
  <c r="R183" s="1"/>
  <c r="Q185"/>
  <c r="R185" s="1"/>
  <c r="Q187"/>
  <c r="Q191"/>
  <c r="Q193"/>
  <c r="R193" s="1"/>
  <c r="Q195"/>
  <c r="R195" s="1"/>
  <c r="Q197"/>
  <c r="R197" s="1"/>
  <c r="Q201"/>
  <c r="R201" s="1"/>
  <c r="Q203"/>
  <c r="R203" s="1"/>
  <c r="Q205"/>
  <c r="Q207"/>
  <c r="R207" s="1"/>
  <c r="Q209"/>
  <c r="R209" s="1"/>
  <c r="Q211"/>
  <c r="R211" s="1"/>
  <c r="Q213"/>
  <c r="R213" s="1"/>
  <c r="Q215"/>
  <c r="R215" s="1"/>
  <c r="Q217"/>
  <c r="R217" s="1"/>
  <c r="Q223"/>
  <c r="R223" s="1"/>
  <c r="Q260"/>
  <c r="Q262"/>
  <c r="R262" s="1"/>
  <c r="Q264"/>
  <c r="R264" s="1"/>
  <c r="Q266"/>
  <c r="Q268"/>
  <c r="R268" s="1"/>
  <c r="Q270"/>
  <c r="R270" s="1"/>
  <c r="Q272"/>
  <c r="R272" s="1"/>
  <c r="Q274"/>
  <c r="R274" s="1"/>
  <c r="Q276"/>
  <c r="R276" s="1"/>
  <c r="Q278"/>
  <c r="R278" s="1"/>
  <c r="Q281"/>
  <c r="R281" s="1"/>
  <c r="Q283"/>
  <c r="R283" s="1"/>
  <c r="Q285"/>
  <c r="Q53"/>
  <c r="R53" s="1"/>
  <c r="Q67"/>
  <c r="R67" s="1"/>
  <c r="Q257"/>
  <c r="R257" s="1"/>
  <c r="Q174"/>
  <c r="R174" s="1"/>
  <c r="Q141"/>
  <c r="R141" s="1"/>
  <c r="S55"/>
  <c r="R24"/>
  <c r="Q13"/>
  <c r="R13" s="1"/>
  <c r="S13"/>
  <c r="R131"/>
  <c r="R170"/>
  <c r="R221"/>
  <c r="R266"/>
  <c r="R151"/>
  <c r="R169"/>
  <c r="R180"/>
  <c r="R202"/>
  <c r="R222"/>
  <c r="R259"/>
  <c r="Q542" l="1"/>
  <c r="U550" s="1"/>
  <c r="R30"/>
  <c r="S542"/>
  <c r="U547" s="1"/>
  <c r="R285"/>
  <c r="R542" s="1"/>
  <c r="U549" l="1"/>
</calcChain>
</file>

<file path=xl/comments1.xml><?xml version="1.0" encoding="utf-8"?>
<comments xmlns="http://schemas.openxmlformats.org/spreadsheetml/2006/main">
  <authors>
    <author>laquijano</author>
    <author>jmzambrano</author>
  </authors>
  <commentList>
    <comment ref="A10" authorId="0">
      <text>
        <r>
          <rPr>
            <b/>
            <sz val="8"/>
            <color indexed="81"/>
            <rFont val="Tahoma"/>
            <family val="2"/>
          </rPr>
          <t>Numero de orden del hallazgo en el informe ( cuando una accion correctiva agrupa varios hallazgos pueden relacionarse en las celdas los numeros correspondientes )  relacionarse)</t>
        </r>
        <r>
          <rPr>
            <sz val="8"/>
            <color indexed="81"/>
            <rFont val="Tahoma"/>
            <family val="2"/>
          </rPr>
          <t xml:space="preserve">
</t>
        </r>
      </text>
    </comment>
    <comment ref="B10" authorId="0">
      <text>
        <r>
          <rPr>
            <b/>
            <sz val="8"/>
            <color indexed="81"/>
            <rFont val="Tahoma"/>
            <family val="2"/>
          </rPr>
          <t xml:space="preserve">Corresponde a la clasificación esteblecida por la CGR según la naturaleza del hallazgo y su origen en las diferentes áreas de la administración </t>
        </r>
        <r>
          <rPr>
            <sz val="8"/>
            <color indexed="81"/>
            <rFont val="Tahoma"/>
            <family val="2"/>
          </rPr>
          <t xml:space="preserve">
</t>
        </r>
      </text>
    </comment>
    <comment ref="F10" authorId="0">
      <text>
        <r>
          <rPr>
            <b/>
            <sz val="8"/>
            <color indexed="81"/>
            <rFont val="Tahoma"/>
            <family val="2"/>
          </rPr>
          <t>Es la accón (correctiva y/o preventiva) que adopta la entidad para subsanar o corregir la causa que genera el  hallazgo</t>
        </r>
        <r>
          <rPr>
            <sz val="8"/>
            <color indexed="81"/>
            <rFont val="Tahoma"/>
            <family val="2"/>
          </rPr>
          <t xml:space="preserve">
</t>
        </r>
      </text>
    </comment>
    <comment ref="G10" authorId="0">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0" authorId="0">
      <text>
        <r>
          <rPr>
            <b/>
            <sz val="8"/>
            <color indexed="81"/>
            <rFont val="Tahoma"/>
            <family val="2"/>
          </rPr>
          <t>Pasos cuantificables que permitan medir el avance y cumplimiento de la acción de mejoramiento.
Sepueden incluir tantas filas como metas sean necesarios.</t>
        </r>
      </text>
    </comment>
    <comment ref="I10" authorId="0">
      <text>
        <r>
          <rPr>
            <b/>
            <sz val="8"/>
            <color indexed="81"/>
            <rFont val="Tahoma"/>
            <family val="2"/>
          </rPr>
          <t xml:space="preserve">Nombre de la unidad de medida que se  utiliza para medir el grado de avance de la meta (unidades o porcentaje) y definición
 de la actividad a realizar   
</t>
        </r>
      </text>
    </comment>
    <comment ref="J10" authorId="0">
      <text>
        <r>
          <rPr>
            <b/>
            <sz val="8"/>
            <color indexed="81"/>
            <rFont val="Tahoma"/>
            <family val="2"/>
          </rPr>
          <t xml:space="preserve">Volumen o tamaño de la meta, establecido en unidades o porcentajes. 
</t>
        </r>
      </text>
    </comment>
    <comment ref="K10" authorId="0">
      <text>
        <r>
          <rPr>
            <b/>
            <sz val="8"/>
            <color indexed="81"/>
            <rFont val="Tahoma"/>
            <family val="2"/>
          </rPr>
          <t xml:space="preserve">Fecha programada para la iniciación de cada meta </t>
        </r>
        <r>
          <rPr>
            <sz val="8"/>
            <color indexed="81"/>
            <rFont val="Tahoma"/>
            <family val="2"/>
          </rPr>
          <t xml:space="preserve">
</t>
        </r>
      </text>
    </comment>
    <comment ref="L10" authorId="0">
      <text>
        <r>
          <rPr>
            <b/>
            <sz val="8"/>
            <color indexed="81"/>
            <rFont val="Tahoma"/>
            <family val="2"/>
          </rPr>
          <t xml:space="preserve">Fecha programada para la terminación de cada meta </t>
        </r>
      </text>
    </comment>
    <comment ref="M10" authorId="0">
      <text>
        <r>
          <rPr>
            <b/>
            <sz val="8"/>
            <color indexed="81"/>
            <rFont val="Tahoma"/>
            <family val="2"/>
          </rPr>
          <t xml:space="preserve">La hoja calcula automáticamente el plazo de duración de la acción de mejoramiento teniendo en cuenta las fechas de incio y terminación de la meta.
</t>
        </r>
      </text>
    </comment>
    <comment ref="N10" authorId="1">
      <text>
        <r>
          <rPr>
            <b/>
            <sz val="8"/>
            <color indexed="81"/>
            <rFont val="Tahoma"/>
            <family val="2"/>
          </rPr>
          <t xml:space="preserve">Nombre de la Dependencia (s) responsable por el cumplimiento de la meta
</t>
        </r>
      </text>
    </comment>
    <comment ref="O10" authorId="0">
      <text>
        <r>
          <rPr>
            <b/>
            <sz val="8"/>
            <color indexed="81"/>
            <rFont val="Tahoma"/>
            <family val="2"/>
          </rPr>
          <t xml:space="preserve">Se consigna el numero de unidades ejecutadas por cada una de las metas 
</t>
        </r>
      </text>
    </comment>
    <comment ref="P10" authorId="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 ref="Y10" authorId="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List>
</comments>
</file>

<file path=xl/sharedStrings.xml><?xml version="1.0" encoding="utf-8"?>
<sst xmlns="http://schemas.openxmlformats.org/spreadsheetml/2006/main" count="3258" uniqueCount="2488">
  <si>
    <t>FORMATO No 2</t>
  </si>
  <si>
    <t xml:space="preserve"> INFORMACIÓN SOBRE LOS PLANES DE MEJORAMIENTO </t>
  </si>
  <si>
    <t xml:space="preserve">Informe presentado a la Contraloría General de la República </t>
  </si>
  <si>
    <t>ENTIDAD: MINISTERIO DE TRANSPORTE                     NIT,899,999,055-4</t>
  </si>
  <si>
    <t>REPRESENTANTE LEGAL : GERMAN CARDONA GUTIERREZ</t>
  </si>
  <si>
    <t xml:space="preserve">MODALIDAD : AUDITORIA REGULAR </t>
  </si>
  <si>
    <t xml:space="preserve">No Hallazgo </t>
  </si>
  <si>
    <t>Código hallazgo</t>
  </si>
  <si>
    <r>
      <t>Descripción hallazgo (</t>
    </r>
    <r>
      <rPr>
        <sz val="9.5"/>
        <rFont val="Arial"/>
        <family val="2"/>
      </rPr>
      <t>No mas de 50 palabras</t>
    </r>
    <r>
      <rPr>
        <b/>
        <sz val="9.5"/>
        <rFont val="Arial"/>
        <family val="2"/>
      </rPr>
      <t xml:space="preserve">) </t>
    </r>
  </si>
  <si>
    <t>Causa del hallazgo</t>
  </si>
  <si>
    <t>Efecto del hallazgo</t>
  </si>
  <si>
    <t>Objetivo</t>
  </si>
  <si>
    <t>Descripción de las Metas</t>
  </si>
  <si>
    <t>Denominación de la Unidad de medida de la Meta</t>
  </si>
  <si>
    <t>Unidad de Medida de la Meta</t>
  </si>
  <si>
    <t>Fecha iniciación Metas</t>
  </si>
  <si>
    <t>Fecha terminación Metas</t>
  </si>
  <si>
    <t xml:space="preserve">Plazo en semanas de las Meta </t>
  </si>
  <si>
    <t>Área Responsable</t>
  </si>
  <si>
    <t xml:space="preserve">Avance físico de ejecución de las metas  </t>
  </si>
  <si>
    <t xml:space="preserve">Porcentaje de Avance fisico de ejecución de las metas  </t>
  </si>
  <si>
    <t>Puntaje  Logrado  por las metas metas  (Poi)</t>
  </si>
  <si>
    <t xml:space="preserve">Puntaje Logrado por las metas  Vencidas (POMVi)  </t>
  </si>
  <si>
    <t>Puntaje atribuido metas vencidas</t>
  </si>
  <si>
    <t>Efectividad de la acción</t>
  </si>
  <si>
    <t xml:space="preserve">SI </t>
  </si>
  <si>
    <t>NO</t>
  </si>
  <si>
    <t>OBSERVACION</t>
  </si>
  <si>
    <t>PLAN DE MEJORAMIENTO VIGENCIA 2009</t>
  </si>
  <si>
    <t xml:space="preserve"> Políticas de Transporte                                                                      La subdirección de transporte, se propuso en el Plan Indicativo vigencia 2009, como meta la elaboración de dos documentos conpes, los cuales se referían al transporte de pasajeros y transporte fluvial, el primero se cumplió en 90% y el segundo en 30%. Este último tenía como meta final el documento aprobado, situación que no se dio por cuanto a 31 de diciembre de 2009, sólo se realizó el documento con diagnóstico y árbol de problemas, </t>
  </si>
  <si>
    <t xml:space="preserve">falta de control en la planeación </t>
  </si>
  <si>
    <t xml:space="preserve">lo que incidió en el incumplimiento a su vez de la meta para establecer el procedimiento de adjudicación de rutas.  </t>
  </si>
  <si>
    <t>Presentar al DNP proyecto de   documento conpes de transporte de pasajeros por carretera.</t>
  </si>
  <si>
    <t>Definir la política para el Desarrollo del  Transporte de pasajeros por carretera.</t>
  </si>
  <si>
    <t>Revisón del proyecto existente, ajustes al proyecto y presentación al DNP</t>
  </si>
  <si>
    <t xml:space="preserve">Proyecto de Documento </t>
  </si>
  <si>
    <t>Dirección de Transporte y Tránsito</t>
  </si>
  <si>
    <t>Incluir en el Plan Indicativo de 2011, las acciones para el Desarrrollo y cumplimiento de las políticas y estrategias adoptadas en el Documento Conpes de Pasajeros..</t>
  </si>
  <si>
    <t>Identificar los reglamentos a expedir relacionados con  reglamentaciones para el desarrollo de las políticas definidas.</t>
  </si>
  <si>
    <t>Identificar las reglamentaciones a expedir en desarrollo de las políticas.</t>
  </si>
  <si>
    <t>Plan Indicativo de 2011, con las metas de reglamentaciones  a expedir</t>
  </si>
  <si>
    <t xml:space="preserve">Reporte de información
La información enviada a la Oficina de Planeación del Ministerio, para la evaluación del cumplimento a las metas propuestas de la vigencia 2009, presenta deficiencias, </t>
  </si>
  <si>
    <t xml:space="preserve">por cuanto se determinó que no es coherente lo reportado por la Dirección de Transporte y Tránsito, a esta  oficina, con lo efectivamente realizado en el Grupo Operativo de Transporte Acuático durante la vigencia, </t>
  </si>
  <si>
    <t>lo que impide hacer correcciones a tiempo y asegurar el cumplimiento de los objetivos propuestos.</t>
  </si>
  <si>
    <t>Estandarizar e implementar en un solo formulario la información de seguimiento del Plan Indicativo y el seguimiento a la gestión de cada grupo de trabajo y funcionario.</t>
  </si>
  <si>
    <t>Contar con información oportuna y confiable, relacionadas con el proceso de autorizaciones  de transporte</t>
  </si>
  <si>
    <t>Diseñar formularios Instructivos para aplicación del mismo e Implementación</t>
  </si>
  <si>
    <t>Formulario                                                                                                                                                                                                                            Implementado</t>
  </si>
  <si>
    <t xml:space="preserve"> Indicador de Gestión
En el proceso de gestión de calidad “autorizaciones en transporte”, perteneciente al macroproceso de transporte, se observó que para todos los cuarenta proyectos que se fijó para la Subdirección, para la vigencia 2009, se establece el mismo nombre y formula del indicador sin tener en cuenta que cada autorización es diferente,</t>
  </si>
  <si>
    <t xml:space="preserve"> lo que puede inducir a errores en el resultado final de seguimiento. </t>
  </si>
  <si>
    <t>Revisar y actualizar, los indicadores del proceso de autorizaciones</t>
  </si>
  <si>
    <t>Mejorar el seguimiento a la gestión del Ministerio.</t>
  </si>
  <si>
    <t>Revisar el indicador definido para el proceso de autorizaciones y actualizarlo.</t>
  </si>
  <si>
    <t>Indicadores actualizados</t>
  </si>
  <si>
    <t>Dirección de Transporte y Tránsito y Oficina Asesora de Planeación</t>
  </si>
  <si>
    <t xml:space="preserve"> Seguimiento Autorizaciones 
Dada la importancia de la función que realiza el Grupo Operativo de Transporte Terrestre, éste no cuenta con la información oportuna y ágil que se maneja acorde con las funciones dadas, </t>
  </si>
  <si>
    <t xml:space="preserve">por cuanto en la prueba realizada para hacer seguimiento a las autorizaciones solicitadas y las respuestas generadas a las mismas a 31 de diciembre de 2009, no se logró visualizar estas estadísticas en el sistema ORFEO, </t>
  </si>
  <si>
    <t xml:space="preserve">lo anterior impide que se realice un seguimiento eficiente y efectivo a los requerimientos de los usuarios, con el fin de dar respuestas oportunas a los mismos
</t>
  </si>
  <si>
    <t>Contar con información oportuna y confiable, relacionadas con el proceso de autorizaciones  de transporte.</t>
  </si>
  <si>
    <t>Diseñar formularios Instructivo para aplicación del mismo e implementación</t>
  </si>
  <si>
    <t xml:space="preserve"> Habilitación Servicio de Transporte Público Mixto-Dirección Territorial de Antioquia- (Disciplinario)                                                                                                             ...en La DTA  se aprueba de manera directa la habilitación y se concede permiso para operar como empresa de Servicio Público de Transporte Terrestre Automotor Mixto, a las Empresas con NIT 890904082-3 y 890940078-6, mediante la resolución 0235 del 13 de marzo de 2009 y mediante la resolución 0221 del 23 de febrero de 2009 respectivamente, las cuales adolecen de los siguientes elementos:
• Las solicitudes de habilitación se realizan de manera extemporánea, el  18-02-2009 y el 13-11-2008 correspondiendo a 8 y 7 años respectivamente, por fuera de los términos establecidos en artículo 55 del decreto 175 de 2001. 
• Entre los argumentos contenidos en el estudio técnico 09 de 2009, se observa que "no es una habilitación sino una aclaración a los actos administrativos que en su momento le fijaron la capacidad transportadora”; sin embargo a través de  las citadas resoluciones la Dirección Territorial de manera directa, le concede habilitación a dichas empresas para operar "servicio de transporte Terrestre Automotor Mixto".
• Los estudios técnicos  y las resoluciones se realizan y emiten con fundamento  en el criterio de la homologación de buses abiertos (tipo escalera o chiva) que  no se contempla  en el decreto 175 de 2001.
• Los estudios técnicos se fundamentan, además en el concepto MT-61333 del 30-11-2006, de la Oficina Asesora de Jurídica, donde se le recomienda  a la DTA, “ …que la empresa que viene sirviendo rutas y horarios al amparo del  Decreto 171 de 2001, cambie los vehículos escalera por cerrados del Grupo C…”.  Sin embargo esta alternativa no fue evaluada. 
</t>
  </si>
  <si>
    <t xml:space="preserve">lo anterior se genera por deficiencias de control en el proceso de habilitación, </t>
  </si>
  <si>
    <t>lo que conduce a incrementar el riesgo de emitir actos administrativos sin el control jurídico del caso y habilitar empresas en modos de transporte no autorizados.</t>
  </si>
  <si>
    <t>Emitir actos administrativos acorde a la reglamentación y normatividad vigente, teniendo en cuenta la hoja de ruta en la que su puedan monitorear los tiempos y así se evite el riesgo de expedir extemporáneamente el trámite</t>
  </si>
  <si>
    <t>El contenido u objeto del acto administrativo, debe ser cierto, licito, posible y en los tiempos fijados</t>
  </si>
  <si>
    <t>Actos Administrativos acordes a la ley con los tiempos reglamentarios</t>
  </si>
  <si>
    <t>Actos administrativos</t>
  </si>
  <si>
    <t>Dirección de Transporte y Tránsito y Dirección Territorial Antioquia</t>
  </si>
  <si>
    <t xml:space="preserve"> Incremento de capacidad Transportadora Vehículos Servicio Especial Mixto - Dirección Territorial de Antioquia- (Disciplinario)                                                   ....la DTA, profiere la resolución 0243 del 17 de marzo de 2009, donde se autoriza el incremento de la capacidad transportadora a una empresa de Servicio Especial tipo Mixto, con fundamento en el contrato de prestación de servicios celebrado con la empresa cuyo NIT es 32556642-0,  donde se precisa en la cláusula primera de éste contrato, “transporte de Mercancías en la zona urbana y rural del municipio de Santa Rosa de Osos (Antioquia)”. </t>
  </si>
  <si>
    <t xml:space="preserve">esta situación se genera por no realizar adecuado, control y monitoreo a los trámites ejecutados, </t>
  </si>
  <si>
    <t xml:space="preserve">lo que conduce a incremento de vehículos del servicio especial   en una modalidad que no corresponde. </t>
  </si>
  <si>
    <t>Autorizar el Incremento de capacidad transportadora de acuerdo a la normatividad, esto es servicio Especial: Decreto 174 de 2001 y la Resolución 4000/2005 (Aclaración porque el hallazgo hace relación a un vehículo que es de Especial no de Mixto)</t>
  </si>
  <si>
    <t>Autorizar los incrementos de capacidad transportadora de acuerdo a los requisitos establecidos en las normas vigentes para el Incremento de Capacidad Transportadora en la modalidad de Especial.</t>
  </si>
  <si>
    <t>Autorizaciones de incrementos de capacidad ajustados a la normatividad actual.</t>
  </si>
  <si>
    <t xml:space="preserve">Autorización de incrementos de capacidad </t>
  </si>
  <si>
    <t>Plan Indicativo y Consultas Especializadas - Dirección Territorial Antioquia-  
El Plan Indicativo 2009 le fija la meta al proceso de  “consultas especializadas” un 100%. En la DTA los informes de gestión muestran una productividad en la vigencia 2009 del 100% como resultado de computar las consultas realizadas por los usuarios de  manera verbal con las escritas; no obstante el proceso presenta las siguientes inconsistencias:
• Las verbales no tienen seguimiento puesto que no se deja registro de su resultado y representan más del 90% del total del proceso.
• El proceso adolece de archivo físico del total de respuestas entregadas a los usuarios.</t>
  </si>
  <si>
    <t xml:space="preserve">Por deficiencias de registro y control, lo que conduce a no tener elementos de evaluación de la calidad del proceso y 
</t>
  </si>
  <si>
    <t>generando mayor riesgo de la calidad en la imagen institucional y en detrimento del servicio de  los usuarios del sector transportador.</t>
  </si>
  <si>
    <t xml:space="preserve">En el caso de las consultas escritas, establecer un monitoreo a través del sistema ORFEO, continuar con el registro a través del formato Listado de Asistencia, que se lleva en la Dirección Territorial Antioquia. Para el caso de las consultas  verbales y telefónicas, establecer un sistema de registro para su cuantificación. </t>
  </si>
  <si>
    <t>Establecer un sistema de registro de las consultas   verbales y telefónicas  que permitan cuantificar, evaluar y tomar acciones sobre las necesidades de los usuarios.</t>
  </si>
  <si>
    <t xml:space="preserve">Elaboración de Registro para consultas verbales </t>
  </si>
  <si>
    <t>Registro</t>
  </si>
  <si>
    <t xml:space="preserve"> Desvinculación Administrativa e Incremento de capacidad transportadora - Dirección Territorial Antioquia-
El Incrementos de la capacidad transportadora y la Desvinculación Administrativa por solicitud de la empresa para el servicio de transporte público terrestre automotor de pasajeros por carretera y  Especial, son  trámites que el Ministerio establece deben cumplir en un 100%  y la Resolución 1229 de 2008, establece como objetivo de calidad la “administración eficiente de los recursos… administrativos…”; sin embargo en la vigencia 2009, se logra el 60% y el 84% respectivamente de la productividad, sin la formulación de las acciones de mejoramiento trimestrales pertinentes. </t>
  </si>
  <si>
    <t xml:space="preserve">Debido a inadecuada evaluación y seguimiento a la gestión trimestral, </t>
  </si>
  <si>
    <t xml:space="preserve">lo que conduce a no lograr los indicadores esperados en cumplimiento de su misión institucional
</t>
  </si>
  <si>
    <t xml:space="preserve">Fijar por parte de la Dirección de Transporte y Tránsito, para el Plan Indicativo del 2011 una meta para la Desvinculación administrativa e Incremento de Capacidad transportadora acorde con la normatividad vigente. </t>
  </si>
  <si>
    <t xml:space="preserve">Establecer metas en el Plan Indicativo acordes con los tiempos fijados en las normas. </t>
  </si>
  <si>
    <t>Elaborar metas para el Plan Indicativo de 2011  para los trámites de capacidad transportadora y desvinculación administrativa</t>
  </si>
  <si>
    <t>Metas</t>
  </si>
  <si>
    <t xml:space="preserve"> Evaluación Informes  de Gestión - Dirección Territorial Antioquia-
El decreto 2053 de 2003, artículo 17 numeral 12, le establece a la Dirección Territorial la función de " Controlar, evaluar y hacer el seguimiento de los planes y proyectos a su cargo", y la resolución 6021 de 2003, numeral 13, le establece la función de "implementar y realizar las acciones de mantenimiento al sistema de gestión de calidad”; sin embargo los informes de gestión trimestral  no presentan evaluación y acciones correctivas a las deficiencias detectadas en la gestión de algunos  trámites,</t>
  </si>
  <si>
    <t xml:space="preserve"> lo anterior se presenta por debilidades de control, </t>
  </si>
  <si>
    <t>lo que conduce a no determinar el estado real de la gestión en la DTA.</t>
  </si>
  <si>
    <t>Presentar los informes  Gestión por Procesos de acuerdo a los lineamientos establecidos en el Sistema de Gestión de la  Calidad</t>
  </si>
  <si>
    <t>Realizar evaluación y control de los procesos de  gestión que se llevan a cabo en la Dirección Territorial Antioquia.</t>
  </si>
  <si>
    <t xml:space="preserve">Elaboración de informes trimestrales de acuerdo al Sistema de Gestión de la Calidad. </t>
  </si>
  <si>
    <t>Informes trimestrales</t>
  </si>
  <si>
    <t xml:space="preserve"> Objetivo del Negocio misional y metas del proceso Autorizaciones 2009 - Dirección Territorial Valle-                                                                                 Sobre el mismo proceso de Autorizaciones, único objetivo e indicador, se encuentra que en la entidad, se establecen también para la misma vigencia 2009 dos metas diferentes a alcanzar, del 100 y el 90%, respectivamente, una en el Plan Indicativo y la otra, en el tablero de indicadores del sistema de gestión de calidad, lo cual evidencia incoherencias en la planeación conocida y manejada dentro de las actividades propias de las diferentes dependencias; situación que se agrava al observar igualmente, que también difieren los datos de cumplimiento reportados como resultado de la gestión del proceso Autorizaciones en el 2009, y ello, tanto en los reportes periódicos como el consolidado final.  Así, mientras con los datos del Plan Indicativo se confirma un cumplimiento del 95.74%, para el sistema de gestión de calidad es del 98.97%. La entidad justifica la diferencia por los momentos estratégicos del corte.                                                                           De otra parte, es de anotar frente a las dos metas que se definen para el mismo proceso de Autorizaciones y su objetivo, indicador y vigencia 2009, que las pruebas evidencian la imposibilidad de la entidad para cumplir la meta del 100% considerada en el Plan Indicativo, entre otros factores.                                                    Adicionalmente, se evidenció dificultad para obtener con oportunidad en la Territorial informes, datos y registros o lo generado por los sistemas manejados,  en cuanto a cada una de las Especies Venales y trámites adelantados durante la vigencia, con su respectiva denominación y código, al igual que el número y volumen de los mismos.                                             </t>
  </si>
  <si>
    <t>Lo anteriormente expuesto, genera que no se tenga o brinde claridad frente a los resultados y comportamiento de la gestión en la vigencia examinada.   Por los trámites radicados en los últimos días antes de la culminación del período, pero posterior al cierre o corte del trimestre o año, por lo cual  radicación y atención no quedan dentro del mismo; la otra circunstancia, es por la confirmación de que los recaudos o pagos respectivos, hayan sido pagados y cargados eficiente y oportunamente, para poder expedir las especies venales, así, con las caídas del sistema, se afecta no solamente el cumplimiento de la meta, sino también al usuario cuando se le dificulta en un momento determinado efectuar el pago para acceder rápidamente al servicio.</t>
  </si>
  <si>
    <t xml:space="preserve">generándose información parcializada y registros inexactos como las diferencias en los reportes de especies venales atendidas y las anuladas, que limitan el seguimiento y control sobre la gestión. 
Esta situación evidenciada en las actividades y registros de la Dirección Territorial Valle, no solo procede de las diligencias de esta dependencia del Ministerio de Transporte, sino que en estas repercute también el accionar de planta central. 
</t>
  </si>
  <si>
    <t xml:space="preserve">La Oficina Asesora de Planeación unificará para plan indicativo y SGC el indicador tanto en su formulación como en la meta. </t>
  </si>
  <si>
    <t>Mejorar la calidad de los resultados frente a la medición de los logros alcanzados.</t>
  </si>
  <si>
    <t>En la formulación del Plan Indicativo para la vigencia 2011 se formulará la misma meta e indicador que se tiene en el tablero de indicadores del SGC.</t>
  </si>
  <si>
    <t>Metas e indicadores unificados</t>
  </si>
  <si>
    <t>Dirección de Transporte y Tránsito,  Dirección Territorial Valle y Oficina Asesora de Planeación</t>
  </si>
  <si>
    <t xml:space="preserve"> Formulación de Indicadores - Dirección Territorial Valle- . Al verificar el comportamiento de los indicadores de gestión para el 2009 en los informes y reportes de gestión del Ministerio de Transporte Dirección Territorial Valle, se evidenció que éstos se encuentran únicamente formulados para la medición tendiente a determinar el cumplimiento de metas sin considerar la medición del principio de eficiencia, el cual aplica de conformidad con la organización institucional.</t>
  </si>
  <si>
    <t xml:space="preserve">Esta situación se genera por deficiencias en la planeación y en los mecanismos internos de control al Plan Indicativo </t>
  </si>
  <si>
    <t>limita la evaluación y medición de la optimización en el manejo de recursos.</t>
  </si>
  <si>
    <t>Revisar los indicadores y establecer los de eficiencia en los casos que aplique.</t>
  </si>
  <si>
    <t>Mejorar los resultados de la gestión del Ministerio</t>
  </si>
  <si>
    <t>Definir indicadores de eficiencia para medir la gestión.</t>
  </si>
  <si>
    <t xml:space="preserve"> Actividades con entidades adscritas - Dirección Territorial de Antioquia-  El numeral 2  del artículo 17 del Decreto 2053 de 2003, establece que en la DTA se debe “Desarrollar en coordinación con las entidades adscritas que tengan funciones de tránsito o delegadas en materia de transporte, las políticas generales fijadas por el Ministerio en el territorio de su jurisdicción”.  Sin embargo los Informes de Gestión trimestrales no hacen referencia a éstas actividades desarrolladas por la dirección;</t>
  </si>
  <si>
    <t>por deficiencias de planeación y no estar contenidas en el Plan Indicativo,</t>
  </si>
  <si>
    <t>lo que determina que el  nivel central no conozca gerencialmente de las actividades gremiales desarrolladas en la jurisdicción territorial de Antioquia.</t>
  </si>
  <si>
    <t>Incluir en el Plan Indicativo actividades relacionadas con la función de coordinación con entidades de tránsito.</t>
  </si>
  <si>
    <t>Garantizar la realización de actividades de coordinación con las autoridades de tránsito.</t>
  </si>
  <si>
    <t>En la formulación del Plan Indicativo de la vigencia 2011, incluir actividades que reflejen la función de coordinación con autoridades de tránsito.</t>
  </si>
  <si>
    <t>Plan formulado</t>
  </si>
  <si>
    <t>Dirección de Transporte y Tránsito,  Dirección Territorial Antioquia y Oficina Asesora de Planeación</t>
  </si>
  <si>
    <t xml:space="preserve"> Política de Modernización
Se observa que no se está cumpliendo con el objetivo de obtener un equilibrio entre la oferta instalada frente a la demanda de servicio público de transporte de carga, cuyo fin era disminuir el impacto negativo de la sobreoferta en la prestación de éste servicio, </t>
  </si>
  <si>
    <t xml:space="preserve">toda vez que las medidas adoptadas para incentivar la modernización del parque automotor por reposición, otorgando el registro inicial del vehículo nuevo, siempre y cuando el solicitante constituya una caución , que garantice el cumplimiento de la desintegración de los vehículos en el término establecido para ello , situación que no se está presentando, dado que a diciembre 31 de 2009 se constituyeron 26.543 pólizas, de las cuales el 95% (25.332 pólizas) se declararon  exigibles por dicho incumplimiento y solo el 1% de los solicitantes desintegraron el vehículo. </t>
  </si>
  <si>
    <t xml:space="preserve">Lo que ha generado incremento de vehículos por el ingreso de los  nuevos, aumentando la capacidad de carga sin la pretendida disminución de la sobreoferta de vehículos que se encuentran operando por más de 25 años. </t>
  </si>
  <si>
    <t>Analizar  la oferta frente a  la demanda de los últimos cinco años, donde se determine el parque automotor disponible</t>
  </si>
  <si>
    <t xml:space="preserve">identificar el parque automotor  ingresado e identificar el número de cancelaciones de matrículas para determinar la cantidad real. </t>
  </si>
  <si>
    <t>Se efectuará un estudio, mediante el cual, se determinará cuantas  cancelaciones de matrículas de vehículos de carga se han efectuado a partir del inicio de progrma de reposición vehicular.</t>
  </si>
  <si>
    <t>Documento de Analisis de la oferta vehicular</t>
  </si>
  <si>
    <t xml:space="preserve"> Obligaciones de Organismos de Tránsito
Se observa que no se da un cumplimiento efectivo a lo dispuesto en el artículo 7 y el inciso tercero del artículo 26 de la Resolución 3253 de 2008, en cuanto a la obligación que tienen los Organismos de Tránsito de informar al Ministerio de Transporte, sobre la cancelación de las licencias de tránsito de los vehículos que se han desintegrado y el envío en copia autenticada de la licencia de tránsito del vehículo nuevo registrado; por esta razón, la Entidad debe acudir en muchas oportunidades, al mecanismo de tutela para que éstos organismos informen dicha situación</t>
  </si>
  <si>
    <t xml:space="preserve">no cuentan con un mecanismo eficiente </t>
  </si>
  <si>
    <t>lo que ha generado que no se dé respuesta oportuna a los ciudadanos que realizan estos trámites y además que ingresen los dineros al Tesoro Nacional de manera tardía cuando se hacen exigibles las garantías bancarias</t>
  </si>
  <si>
    <t xml:space="preserve">Implementar  la fase certificaciones en el RUNT con los Organismos de Tránsito, verificando la cancelación de la licencia de tránsito, para la expedición del Certificado de Cumplimiento de Requisitos.
</t>
  </si>
  <si>
    <t>Generar eficacia, efectividad y seguridad en el trámite de Certificación de cumplimiento de Requisitos y atender de manera oportuna las solicitudes de los usuarios.</t>
  </si>
  <si>
    <t>Implementación de registros de certificaciones con el sistema RUNT</t>
  </si>
  <si>
    <t xml:space="preserve">Registro de certificados </t>
  </si>
  <si>
    <t xml:space="preserve"> Control de verificación garantías bancarias 
La entidad no cuenta con un control adecuado en el proceso de verificación de las garantías bancarias que se harán exigibles por incumplimiento de la obligación de desintegración, toda vez que se observa que:
• Se presentan diversas reclamaciones por parte de las entidades aseguradoras, por las cuales se ha tenido que revocar resoluciones. 
• Se realizan dobles cobros de la misma póliza .
• Las garantías que se están cobrando, no son expedidas por estas entidades . 
• Se profieren resoluciones para algunas cauciones que se encuentran en proceso de revisión.
• El nombre del tomador o el valor de la caución no se registran correctamente . 
• En otras ocasiones las cauciones que se están cobrando ya han sido devueltas al otorgante .</t>
  </si>
  <si>
    <t>deficiencias en el control</t>
  </si>
  <si>
    <t>Lo anterior ha generado desgaste administrativo y demora en el ingreso por pagos de las pólizas al Tesoro Nacional.</t>
  </si>
  <si>
    <t>Revisar y verificar oportumanente las garantías para su cumplimiento</t>
  </si>
  <si>
    <t>Mejorar el ingreso por pago de las pólizas al Tesoro Nacional</t>
  </si>
  <si>
    <t>Implementación de registros mediante el sistema de garantías para su reclamación oportuna.</t>
  </si>
  <si>
    <t>Registro de pago de pólizas</t>
  </si>
  <si>
    <t xml:space="preserve"> Demora estudio recursos reposición
Se presenta demora en el estudio y análisis por parte del Ministerio, de algunos de los recursos de reposición interpuestos por las entidades aseguradoras , a las resoluciones que declaran la ocurrencia del siniestro de pólizas de cumplimento relacionadas con el Registro inicial de vehículos de transporte de carga,</t>
  </si>
  <si>
    <t xml:space="preserve"> toda vez que encontraron pólizas con vencimiento en el año 2007, las cuales a la fecha, se encuentran en proceso de verificación por parte del Grupo de certificaciones para la Reposición Vehicular, </t>
  </si>
  <si>
    <t>lo que impide realizar oportunamente el respectivo cobro de las mismas</t>
  </si>
  <si>
    <t xml:space="preserve">Adelantar la revisión mediante el consecutivo de pólizas de años anteriores como también las verificaciones subsiguientes que permitan evidenciar y gestionar  su cumplimiento    </t>
  </si>
  <si>
    <t>Dar respuesta oportuna a los recursos de reposición interpuestos por las aseguradoras y realizar un proceso de verificación mas expedito.</t>
  </si>
  <si>
    <t>Respuesta oportuna de los requerimientos tanto de las aseguradoras como de los peticionarios.</t>
  </si>
  <si>
    <t>Pólizas analizadas y tramitadas</t>
  </si>
  <si>
    <t xml:space="preserve">Dirección de Transporte y Tránsito </t>
  </si>
  <si>
    <t xml:space="preserve"> Procedimientos para proceso de desintegración
La entidad no cuenta con un procedimiento efectivo para conocer de manera oportuna el proceso de desintegración del vehículo para certificar el cumplimiento de la obligación caucionada, </t>
  </si>
  <si>
    <t xml:space="preserve">debido a que en la mayoría de los casos el solicitante del registro inicial del nuevo vehículo, no es poseedor, ni cuenta en el momento con un vehículo para desintegrar, </t>
  </si>
  <si>
    <t xml:space="preserve">lo que ha generado que luego de proferirse la resolución que declara la ocurrencia del siniestro y hacer exigible la caución, el Ministerio haya tenido que excluir temporalmente de dichas resoluciones, los cobros de algunas pólizas por cuanto la aseguradora aduce en los recursos de reposición interpuestos, que los vehículos fueron desintegrados, causando desgaste administrativo, tanto para el Grupo de certificaciones para la Reposición Vehicular como para el área de notificaciones. </t>
  </si>
  <si>
    <t>Definir el procedimiento  donde el organismo de tránsito confirma registro inicial de un vehículo.  Durante la vigencia de la caución se identifica el vehículo objeto de desintegración para cruce con la misma, generando el reporte para el Ministerio de Transporte.</t>
  </si>
  <si>
    <t xml:space="preserve"> Establecer  un procedimiento efectivo para conocer de manera oportuna el proceso de desintegración del vehículo para certificar el cumplimiento de la obligación caucionada, </t>
  </si>
  <si>
    <t>Elaborar el procedimiento por parte de la Dirección de Transporte y Tránsito, remitiéndolo a la Oficina Asesora de Planeación para incorporarlo en la documentación del SGC y cumplimiento de los organismos de tránsito.</t>
  </si>
  <si>
    <t>Procedimiento</t>
  </si>
  <si>
    <t xml:space="preserve"> Exigibilidad de garantías
No se hacen exigibles las garantías bancarias o declaratorias del siniestro de manera oportuna, dado que se observa que en algunos casos, transcurre más de un año para elaborar la respectiva resolución de cobro, </t>
  </si>
  <si>
    <t>deficiencias en el control y seguimiento</t>
  </si>
  <si>
    <t xml:space="preserve">lo que genera extemporaneidad en el cobro de las mismas.   </t>
  </si>
  <si>
    <t>Implementar en el sistema de Garantías un mecanismo de control, mediante el cual se identifique oportunamente el vencimiento de las pólizas</t>
  </si>
  <si>
    <t>Contar con un mecanismo de control que permita identificar de manera oportuna el vencimiento y cobro de las mismas</t>
  </si>
  <si>
    <t>Mecanismo de control de pólizas de cumplimiento</t>
  </si>
  <si>
    <t>Mecanismo de control de pólizas</t>
  </si>
  <si>
    <t>Comunicación entre los Grupos
No se presentó una efectiva comunicación entre los grupos de Certificaciones para la Reposición Vehicular y el grupo de Archivo y Correspondencia,</t>
  </si>
  <si>
    <t xml:space="preserve"> toda vez que se observó que en varias ocasiones el Grupo de certificaciones ha solicitado información al de correspondencia referente a certificar si se han enviado documentos relacionados con aprobación de cauciones. Dichas solicitudes fueron realizadas en repetidas ocasiones, por parte del Grupo de certificaciones, sin que fuera obtenida respuesta,</t>
  </si>
  <si>
    <t xml:space="preserve"> lo que genera demora en la expedición de documentos para los diferentes usuarios y desgaste administrativo.</t>
  </si>
  <si>
    <t xml:space="preserve">Oficiar a las empresas Servicios Postales Nacionales S.A. y  Patrimonio de Remanentes -  Adpostal Fiduagraria  PAR;  reiterándoles la atención oportuna en la remisión  de las pruebas de entrega solicitadas para emitir respuesta a los requerimientos del Grupo de Reposición Integral de Vehículos. </t>
  </si>
  <si>
    <t xml:space="preserve">Facilitar  al Grupo de  Reposición Integral de Vehículos,   los documentos requeridos como prueba de remisión  por parte del precitado grupo a los usuarios. </t>
  </si>
  <si>
    <t>Enviar oportunamente las pruebas de entrega solicitadas.</t>
  </si>
  <si>
    <t xml:space="preserve">Oficios </t>
  </si>
  <si>
    <t>Subdirección Administrativa y Financiera</t>
  </si>
  <si>
    <t xml:space="preserve">Hacer seguimiento a las solicitudes presentadas  a las empresas  Servicios Postales Nacionales S.A. y  Patrimonio de Remanentes -  Adpostal Fiduagraria  PAR; </t>
  </si>
  <si>
    <t>Mantener ambiente de Autocontrol en el Manejo y Flujo de la Información</t>
  </si>
  <si>
    <t>Hacer seguimiento a las solicitudes  presentadas a las empresas prestadoras del servicio de correo</t>
  </si>
  <si>
    <t>actas de  verificación y seguimiento</t>
  </si>
  <si>
    <t xml:space="preserve"> Cesión de derechos En el artículo 28 de la resolución 3253 de 2008, no se establece un término para que el  usuario el cual se expidió la resolución de certificación de cumplimiento de requisitos para el registro inicial del nuevo vehículo, suscriba el contrato de cesión de derechos, 
</t>
  </si>
  <si>
    <t>deficiencia en la normatividad</t>
  </si>
  <si>
    <t>lo que ha generado que el Ministerio luego de cuatro (4) años reciba solicitudes de estas cesiones y deba iniciar el proceso de verificación ante el Organismo de Tránsito respectivo, para determinar si la anterior certificación de cumplimiento de requisitos, se utilizó para el registro de otro automotor.</t>
  </si>
  <si>
    <t>Elaborar resolución modificatoria a través de la cual se implementará el tiempo que tendrán los titulares del derecho de reposición para ceder o efectuar la matrícula del vehículo de carga ante el Organismo de Tránsito correspondiente.</t>
  </si>
  <si>
    <t>Modificar la resolución 3253 de 2008 indicando el tiempo para ceder o registrar un vehículo  objeto de reposición.</t>
  </si>
  <si>
    <t xml:space="preserve">Resolución modificatoria que fijará el término de vigencia de la certificación de cumplimiento </t>
  </si>
  <si>
    <t>Resolución</t>
  </si>
  <si>
    <t xml:space="preserve"> Aprobación de caución
El mecanismo mediante el cual el Ministerio de Transporte certifica la aprobación de la caución , para que se adelante el registro inicial de nuevo vehículo, no garantiza la seguridad en la utilización del mismo de manera que impida la manipulación de terceros, </t>
  </si>
  <si>
    <t xml:space="preserve">por cuanto se encontraron documentos adulterados .  Además se observó que algunos Organismos de Tránsito, informan que la aprobación de la caución nunca llegó a sus oficinas, </t>
  </si>
  <si>
    <t xml:space="preserve">lo que ha traído como consecuencia que algunas solicitudes aún se encuentren en trámite luego de varios años. 
</t>
  </si>
  <si>
    <t xml:space="preserve">Diseñar e Implementar registro electrónico a través del RUNT para ingresar las aprobaciones de las cauciones, información a la cual sólo tendrán acceso las personas encargadas en el Organismo de Tránsito donde se realizará la matrícula, evitando con ello la manipulación de los documentos por parte de terceros. </t>
  </si>
  <si>
    <t>Evitar la pérdida de las aprobaciones y la adulteración de las mismas.</t>
  </si>
  <si>
    <t>Diseño e implementación del registro electrónico en el sistema RUNT para incluir las aprobaciones.</t>
  </si>
  <si>
    <t>Registro electrónico implementado</t>
  </si>
  <si>
    <t xml:space="preserve"> Registro de información 
En la certificación de la aprobación de las cauciones, no se consigna la totalidad de la información correspondiente a las características del vehículo a registrarse, pues únicamente se describe el  número de motor, marca, clase y chasís, y de este último en algunos casos, no se registra el número completo, 
</t>
  </si>
  <si>
    <t>lo que puede generar inexactitud de los datos registrados, además del incumplimiento a lo estipulado en la viñeta 5 del artículo 10 de  la resolución 3253 de 2008.</t>
  </si>
  <si>
    <t>Elaborar certificación de cumplimiento con   las características del vehículo nuevo objeto de reposición, estén acorde las exigidas en el artículo 10 de la resolución 3253 de 2008.</t>
  </si>
  <si>
    <t>Expedir la aprobación con las características  del vehículo a registrar según Resolución 3253 de 2008</t>
  </si>
  <si>
    <t>Certificados de registro inicial con la totalidad de datos con las características del vehículo.</t>
  </si>
  <si>
    <t>Certificados expedidos</t>
  </si>
  <si>
    <t xml:space="preserve"> Información de vehículos matriculados
No obstante de ser el Ministerio de Transporte el ente rector en materia de transporte, se observó que el Grupo de Reposición Integral de Vehículos, no cuenta con un mecanismo efectivo para que conozca de manera oportuna, los trámites que se realizan tanto de los vehículos de carga matriculados por reposición como de la cancelación de matrículas de tránsito, no obstante de contar la entidad con el Registro Único Nacional de Transito –RUNT. Además, carece de un efectivo seguimiento y monitoreo a estos vehículos, </t>
  </si>
  <si>
    <t xml:space="preserve">lo que ha generado demoras, en algunos casos entre tres y más de doce meses, para dar respuesta a los usuarios, ya que el Ministerio debe recurrir a los Organismos de Tránsito para conocer esta información. 
</t>
  </si>
  <si>
    <t>Requerir al concesionario RUNT la implementación del módulo de consulta para matrículas de vehículos y cancelación de las mismas</t>
  </si>
  <si>
    <t>Contar con información oportuna que sirva como base para el trámite de reposición vehicular</t>
  </si>
  <si>
    <t>Módulo de consulta diseñado e implementado</t>
  </si>
  <si>
    <t>Módulo de consulta</t>
  </si>
  <si>
    <t xml:space="preserve"> Archivo Grupo de Reposición Integral de Vehículos
A pesar de la importancia de la información que se maneja en el Grupo de Reposición Integral de Vehículos, éste no cuenta con un archivo debidamente organizado ni con un sistema de información acorde con lo dispuesto en el artículo 26  de la Ley general de archivos, con el objeto de facilitar su utilización y permitir realizar consultas de manera ágil y oportuna.  </t>
  </si>
  <si>
    <t xml:space="preserve">Lo anterior debido a que se maneja un gran volumen de documentación, que deriva en exceso de carga laboral a los funcionarios que conforman el grupo de trabajo y 
</t>
  </si>
  <si>
    <t xml:space="preserve">por consiguientes en demoras en la atención al usuario. </t>
  </si>
  <si>
    <t>Realizar visita al archivo del Grupo de  Reposición Integral de Vehículos  y  dictar capacitación al funcionario encargado del manejo del archivo de gestión.</t>
  </si>
  <si>
    <t>Organizar correctamente el  archivo  del Grupo  de Reposición Integral  de Vehículos.</t>
  </si>
  <si>
    <t xml:space="preserve">Brindar la capacitación y los lineamientos  para  que el  Grupo de Reposición Integral de Vehículos  tenga un archivo de gestión debidamente organizado que facilite su consulta. </t>
  </si>
  <si>
    <t>Actas de visita y capacitación</t>
  </si>
  <si>
    <t>Dirección de Transporte y Tránsito y Subdirección Administrativa y Financiera</t>
  </si>
  <si>
    <t>Organizar el archivo acorde a las normas establecidas por el Archivo General de la Nación.</t>
  </si>
  <si>
    <t>Organizar el archivo acorde con lo dispuesto en el artículo 26 de la Ley General de Archivos.</t>
  </si>
  <si>
    <t>Tener un archivo físico con las carpetas disponibles de acuerdo los temas que se desarrollan en el Grupo.</t>
  </si>
  <si>
    <t>Archivo ajustado a las normas del Archivo General de la Nación.</t>
  </si>
  <si>
    <t xml:space="preserve"> Postulación de vehículos de carga
El Ministerio no cuenta con un control efectivo para evitar que los propietarios de vehículos de carga, postulen más de dos vehículos para el reconocimiento económico; pues se observó que se encuentran postulaciones de hasta tres vehículos  por propietario, </t>
  </si>
  <si>
    <t xml:space="preserve">lo que generó incumplimiento frente a lo estipulado en el numeral 1.5 del artículo 1 de la resolución No. 4160 de 2008.
</t>
  </si>
  <si>
    <t>Implementar controles en el aplicativo para la postulación de más de dos camiones.</t>
  </si>
  <si>
    <t>Evitar que un solicitante postule más de los vehículos autorizados</t>
  </si>
  <si>
    <t>Implementar controles en el aplicativo que impidan la postulación de más de dos vehículos por solicitante</t>
  </si>
  <si>
    <t>Control implementado</t>
  </si>
  <si>
    <t xml:space="preserve"> Retiro del vehículo de carga (Disciplinario - Fiscal) 
No se da estricto cumplimento a lo estipulado en el artículo 7 de la Resolución 5259 del 11 de diciembre de 2008, referente a que cuando se presenten inconsistencias o falta de algunos documentos de los vehículos postulados, o cuando las entidades públicas SENA y SIJIN dan conceptos no favorables, debe entregar el vehículo al propietario para su retiro inmediato. Al respecto se observó que este procedimiento no se lleva cabo eficientemente, toda vez que se encuentran vehículos que luego de estar almacenados en ALMAGRARIO entre 2 y 7 meses, son devueltos al propietario ,
</t>
  </si>
  <si>
    <t xml:space="preserve"> lo que ha generado pagos adicionales por $42 millones por almacenamiento. Lo que se constituye en un hallazgo con presunta connotación fiscal en la cuantía indicada, además de falta disciplinaria por el presunto incumplimiento del Artículo 34 de la Ley 734 de 2000.</t>
  </si>
  <si>
    <t>Implementar la revisión técnica y documental previa del Camión  postulado para autorizar su ingreso a ALMAGRARIO, permitiendo su desintegración en un término menor a quince(15) días.</t>
  </si>
  <si>
    <t>Aprobar o rechazar vehículos de acuerdo a la documentación aportada y los dictamenes de la SIJIN o SENA.</t>
  </si>
  <si>
    <t>Establecer un control técnico y documental de los vehículos previo al ingreso a Almagrario</t>
  </si>
  <si>
    <t>Revisión técnico-documental</t>
  </si>
  <si>
    <t xml:space="preserve"> Almacenamiento vehículos de carga (Disciplinario-Fiscal)
Conforme lo estipulado en los artículos  5, 6 y 8 de la resolución 5259 del 11 de diciembre de 2008 , se observa que se presenta un tiempo prolongado en la ejecución de los procedimientos para: la verificación de documentos, revisión por parte de la SIJIN,  SENA  y la desintegración de los vehículos, los cuales en varios casos exceden los 30 días. Sin  embargo, en la oferta económica del contratista y lo estipulado en la cláusula cuarta del contrato 098 de 2008, se establece como el máximo tiempo de almacenamiento de los vehículos hasta 30 días. Se verificó que se encontraron vehículos almacenados entre 31 y 270 días en ALMAGRARIO, lo que ha generado que el Ministerio haya tenido que cancelar pagos adicionales por este concepto por $192,7 millones, </t>
  </si>
  <si>
    <t>Lo anterior se constituye en un hallazgo con presunta connotación fiscal en la cuantía indicada, además de falta disciplinaria por el presunto incumplimiento del Artículo 34 de la Ley 734 de 2000.</t>
  </si>
  <si>
    <t xml:space="preserve">Requerir a  las instancias correspondientes mayor celeridad en el proceso de revisión para que los  conceptos técnicos sean emitidos oportunamente. Además se les fija el procedimiento de acuerdo a la Resolución 5259 de 2008.  </t>
  </si>
  <si>
    <t>Mejorar los tiempos de acuerdo en el procedimiento de revisión de vehículos y de documentos.</t>
  </si>
  <si>
    <t>Solicitar por escrito (oficio) a los actores que intervienen en el proceso de revisión de vehículos y documentos ajustasrse al procedimiento</t>
  </si>
  <si>
    <t>Oficio y procedimiento</t>
  </si>
  <si>
    <t xml:space="preserve"> Ingreso de Vehículos ALMAGRARIO -- Dirección Territorial Antioquia-     El numeral 1º, del artículo 26 de la Ley 80 se establece el principio de la Responsabilidad, para la vigilancia de la correcta ejecución del objeto contratado. Igualmente a través de la Resolución 5259 de 2008 del Ministerio de Transporte, en el artículo 2  se establece que: “Los responsables o delegados de la entidades  públicas…SENA, SIJIN, Mintransporte y el propietario  del vehículo, estarán presentes el día y la hora que el Ministerio les señale por escrito, para proceder a la recepción del vehículo automotor postulado por el Ministerio del Transporte.”.. Sin embargo estos funcionarios no están presentes durante el ingreso de los vehículos a los patios de ALMAGRARIO por cuanto el Ministerio de transporte no viene notificando de manera oportuna a los delegados y responsables de las entidades públicas que hacen parte del proceso, en la medida que los vehículos vienen ingresando a los patios de ALMAGRARIO con la aprobación de la postulación del nivel nacional y el control de ingreso de ALMAGRARIO, </t>
  </si>
  <si>
    <t>Esta situación se presenta por deficiencias de control en el proceso de interventoría,</t>
  </si>
  <si>
    <t xml:space="preserve">lo que conduce a no tener certeza en su debido momento,de las condiciones mecánicas de aptitud establecidas en la norma. </t>
  </si>
  <si>
    <t>Informar de manera oportuna a la  DIJIN, SENA, ALMAGRARIO, propietario del vehículo y Ministerio de Transporte la programación de recibo de vehículos para emitir el dictamen de aprobación o rechazo.</t>
  </si>
  <si>
    <t>No admitir vehículos que no esten aptos para la desintegración.</t>
  </si>
  <si>
    <t xml:space="preserve">Informar oportunamente la programación de recepción de vehículos </t>
  </si>
  <si>
    <t>Comunicación de programaciones</t>
  </si>
  <si>
    <t xml:space="preserve"> Sistema de vigilancia ALMAGRARIO - Dirección Territorial Antioquia-
En el numeral 5 de la cláusula novena del contrato Interadministrativo 106 de 2009, celebrado con ALMAGRARIO, se dispone  que el DEPOSITARIO, debe “establecer las medidas de vigilancia, seguridad física y almacenamiento que se requieran”. Mediante inspección física se determinó que ALMAGRARIO cuenta con un lote donde se encontró almacenados  23 cabezotes de mulas bajo el cuidado o responsabilidad de esta empresa; lote que presenta las siguientes condiciones:
• Carece de puerta de ingreso (situación corregida por cuanto fue colocada la puerta de ingreso durante el proceso auditor).
• Los vehículos a pesar de estar en fila para la  desintegración aún no cuentan con las inspecciones del SENA y de la SIJIN, sin embargo están en el parqueadero.</t>
  </si>
  <si>
    <t xml:space="preserve">lo que conduce a no ofrecer seguridad y expone a un posible desmantelamiento de los vehículos a ser desintegrados. 
</t>
  </si>
  <si>
    <t>Exigir por escrito a la ALMACENADORA  que la custodia del bien esté sujeto a las condiciones del contrato, en cuanto a garantizar la integridad del mismo hasta que éste se desintegre.</t>
  </si>
  <si>
    <t>Garantizar por parte de la ALMACENADORA que la custodia y depósito de vehículos tengan las condiciones necesarias de seguridad.</t>
  </si>
  <si>
    <t>Exigencia por escrito de las condiciones del contrato.</t>
  </si>
  <si>
    <t>Oficio</t>
  </si>
  <si>
    <t xml:space="preserve"> Verificaciones Técnicas de SENA Y SIJIN - Dirección Territorial Antioquia- (Disciplinario)
El numeral 1º del artículo 26 de la ley 80 establece el principio de la responsabilidad para la vigilancia de la correcta ejecución del objeto contratado. Adicionalmente, en el numeral 5 de la resolución 5259 de 2008, se determina que “surtida a satisfacción la entrega del vehículo a desintegrar, inmediatamente se procederá a realizar las verificaciones técnicas y de aptitud por parte de los representantes del SENA y la SIJIN”; instrucción contemplada en el numeral 9 de la  cláusula novena del contrato 106 de 2009. Sin embargo las inspecciones del SENA y la SIJIN se realizan en algunos casos con dos o tres días anteriores al registro de  ingreso o hasta con 37 días de permanencia del vehículo en los patios de ALMAGRARIO.
</t>
  </si>
  <si>
    <t>Lo anterior se presenta por deficiencias de control en la interventoría,</t>
  </si>
  <si>
    <t xml:space="preserve">  lo que conduce a no asegurar la calidad del proceso, y la posible desintegración de vehículos que no reúnen los criterios establecidos</t>
  </si>
  <si>
    <t xml:space="preserve">Exigir al interventor del contrato realizar las gestiones necesarias encaminadas a que el contratista cumpla las condiciones  del contrato y etapas del procedimiento </t>
  </si>
  <si>
    <t>Garantizar el cumplimiento y oportunidad del procedimiento de revisión de vehículos y documentos</t>
  </si>
  <si>
    <t>Exigir por escrito al interventor el cumplimiento estricto de sus funciones</t>
  </si>
  <si>
    <t>memorando</t>
  </si>
  <si>
    <t xml:space="preserve"> Comité de seguimiento al Proceso de Desintegración Física - Dirección Territorial Antioquia-
Un comité es un conjunto de personas que con arreglo a las leyes o reglas de una organización, institución o entidad tienen establecidas determinadas competencias.  En la DTA del Ministerio del Transporte viene operando  un comité de seguimiento al proceso de desintegración física de automotores de carga con una periodicidad quincenal y/o mensual, el cual no tiene constitución y representatividad legal </t>
  </si>
  <si>
    <t>, por deficiencias en el control de la interventoría al proceso,</t>
  </si>
  <si>
    <t>lo que puede conducir a interferencia a la de desintegración física del parque automotor terrestre de carga.</t>
  </si>
  <si>
    <t>Efectuar mínimo una reunión mensual  de seguimiento y control del proceso en las ciudades en las que se adelanta la desintegración (Bogotá, Medellín y Cali).</t>
  </si>
  <si>
    <t>Contar una instancia formalizada para realizar seguimiento y control del proceso.</t>
  </si>
  <si>
    <t>Elaborar acto administrativo de oficialización y reglamentación del comité</t>
  </si>
  <si>
    <t>acto administrativo</t>
  </si>
  <si>
    <t xml:space="preserve"> Permisos de Circulación Restringida.
En las carpetas de Permisos de Circulación Restringida para alistamiento, no se observan todos los documentos exigidos por el Acuerdo 051 de 1993, norma que regula la entrega de los permisos.</t>
  </si>
  <si>
    <t>Falta de control por parte de la Subdirección de Transito.</t>
  </si>
  <si>
    <t>lo que genera riesgo en los desplazamientos de los autorizados frente a terceros al no disponer de los documentos exigidos.</t>
  </si>
  <si>
    <t>Revisar la documentación previa a su aprobación y archivar  de acuerdo a lo estipulado en la tabla de retención documental.</t>
  </si>
  <si>
    <t xml:space="preserve">Mantener el archivo de los permisos de circulación restringida controlado y  con los documentos exigidos en la norma. </t>
  </si>
  <si>
    <t xml:space="preserve">Archivar correctamente  conforme  a los parámetros establecidos en la tabla de retención documental. </t>
  </si>
  <si>
    <t>Carpetas archivadas</t>
  </si>
  <si>
    <t xml:space="preserve"> Cumplimiento de metas
Para la vigencia 2009 se presentó únicamente un objetivo de política denominada “Documento CONPES de política pública de seguridad vial (Propuesta)”, objetivo que viene formulado desde 2008. Se observó avance del 60% en el cumplimiento de esta meta durante la vigencia 2009, según documentos entregados por la Subdirección de Tránsito. La calificación en el informe “Evaluación 4° Trimestre Plan Indicativo año 2009” del Jefe de la Oficina de Planeación es del 50% de cumplimiento y en la respuesta se afirma avance del 90%.</t>
  </si>
  <si>
    <t>Se evidencia la falta de unificación de la información entregada, por cuanto la Subdirección de Tránsito entrega avances trimestrales que muestran ejecución del 60% de esta política (consolidado por la auditoría). La evaluación del 4° trimestre del Plan Indicativo muestra ejecución del 50% y en la respuesta se afirma ejecución del 90% sin un documento soporte que confirme tal cumplimiento.</t>
  </si>
  <si>
    <t>Lo anterior genera incertidumbre para evaluar el avance de los resultados entregados, por la dispersión de la información. Se observa presunto incumplimiento de los Objetivos y Metas del Plan de Desarrollo Sectorial establecido para el cuatrienio, el cual se atrasa en una vigencia y su repercusión en los demás objetivos y metas del Plan Nacional de Desarrollo.</t>
  </si>
  <si>
    <t>Analizar la información reportada por esta dependencia referente al Plan Indicativo y a los avances trimestrales, de tal forma que se pueda evidenciar el verdadero avance del Plan.</t>
  </si>
  <si>
    <t xml:space="preserve">Reportar en los diferentes informes la información correcta y congruente del avance del Plan. </t>
  </si>
  <si>
    <t>Reporte trimestrales validos</t>
  </si>
  <si>
    <t xml:space="preserve"> Gestión de Venta y Recaudo de Especies Venales -Dirección Territorial de Antioquia
La Dirección Territorial de Antioquia-DTA a  través del formato FOT-03, remite al departamento de cartera del Ministerio del transporte en el nivel central, el Informe mensual sobre la cantidad de especies venales vendidas y disponibles para la demanda de trámites en materia de transporte. Sin embargo el diligenciamiento de éste presenta las siguientes irregularidades:
• Las cantidades y sus movimientos no se actualizan, lo que conduce a no conocer las cantidades disponibles de especies venales en la DTA para atender la demanda de los usuarios.
• Lo reportado en el formato no es consistente con los soportes de trámites que  relaciona  cada uno de los funcionarios responsables.</t>
  </si>
  <si>
    <t>Esta situación se debe a  deficiencias de control,</t>
  </si>
  <si>
    <t xml:space="preserve"> lo que conduce a que el consolidado anual de recaudos  se encuentre sobreestimado en $192.millones
</t>
  </si>
  <si>
    <t xml:space="preserve">La Dirección de Transporte y Tránsito analizará el formato FOT-03 y presentará los ajustes correspondientes a la Subdirección Administrativa y Financiera </t>
  </si>
  <si>
    <t>Mejorar el sistema de reporte de información.</t>
  </si>
  <si>
    <t xml:space="preserve">Analizar el formato FOT-03 y proponer los ajustes necesarios para su actualización. </t>
  </si>
  <si>
    <t>Propuesta de ajustes al formato FOT-03</t>
  </si>
  <si>
    <t xml:space="preserve"> Venta de Tarjetas de Operación -Dirección Territorial de Antioquia-
En el mes de marzo de 2009, la DTA reportó al Grupo de ingresos y cartera por venta de especies venales, en el rubro Tarjetas de Operación 621 registros, sin embargo solo se tiene soportes por 443 tarjetas, </t>
  </si>
  <si>
    <t xml:space="preserve"> situación que se presenta por deficiencias de control, </t>
  </si>
  <si>
    <t xml:space="preserve">lo que conduce a sobreestimar la gestión en tarjetas de operación en 178 unidades que equivalen a $1.7 millones y genera el riesgo de incertidumbre en los informes.
</t>
  </si>
  <si>
    <t>Hacer efectiva la hoja de chequeo o ruta donde se evidencia los soportes  para expedir la tarjeta de operación.</t>
  </si>
  <si>
    <t xml:space="preserve">Tener soportada toda entrega de tarjeta de operación. </t>
  </si>
  <si>
    <t>Enumerar hoja de chequeo contra tarjeta de operación entregada .</t>
  </si>
  <si>
    <t>Hoja de Chequeo</t>
  </si>
  <si>
    <t xml:space="preserve"> Aplicación requisitos de atención de Especies Venales y Normatividad.  - Dirección Territorial Valle-  La relación normativa que regula la atención de algunas solicitudes de Especies venales es extensa, como en el caso de las Tarjetas de Operación, reglada entre otras, por los Decretos 171, 174 y 175 de 2001. 
No obstante lo anterior y el cumplimiento de la gran mayoría de las exigencias del proceso en las muestras seleccionadas, no se da aplicación ni por parte de la entidad usuaria ni por la Dirección Territorial Valle del Ministerio de Transporte, a algunos datos o requisitos exigidos tales como:
• Devolución de la tarjeta de operación anterior luego de diez días de haber obtenido la actualmente requerida. La entidad ha manifestado que la devolución no tiene implicación alguna dentro del proceso o en la prestación del servicio de transporte, lo cual es aceptable, y no obstante, dada su inclusión en actos administrativos, se ve procedente que la entidad evalúe la conveniencia de este paso no solo dentro del proceso o requisitos, sino en las normas expedidas.
Aún cuando se evidencia en un número reducido, continúan presentándose casos de atención, en los cuales, respecto a los términos estipulados, se observa de un lado agilización , y de otro, se excede considerablemente el término ,  sin que se consigne en los formatos de control  las razones de ello.                                           Reiteradamente se presenta en la entidad la situación jurídica de vacancia iuris, por derogar aspectos indispensables en algunas normas, que resultan no consideradas en las posteriores, debiéndose por tanto recurrir nuevamente a la legislación derogada. 
Para citar un caso de ello, lo representa la atención de la Especie Venal Licencias de Instructor que se regía por el acuerdo 051 de 1993, y para la cual se expidió posteriormente la Resolución 4775 de 2009, que no solo derogó la anterior disposición sino que, no contempló los requisitos necesarios para su atención, debiéndose volver a la aplicación de lo citado en el acuerdo derogado.
</t>
  </si>
  <si>
    <t>La situación se presenta por la falta de una adecuada actualización y adecuación de las normas que regulan los procesos, al igual que en los controles establecidos.                                            Este hecho obedece a deficiencias en la planeación y formulación de normatividad,  aspecto misional de especial relevancia en el sujeto de control.</t>
  </si>
  <si>
    <t>lo cual genera tanto saturación como falta de aplicación de la reglamentación de obligaciones y requisitos necesarios en otros asuntos y trámites.    Se precisó por parte de la entidad que esta figura jurídica no se ha presentado de manera reiterada, por lo que por parte de la auditoria se resalta no solo el caso ya citado sino también para los procesos Tarjetas de Servicio y Trámites asociados a remolques y semirremolques, lo cual aun siendo del resorte de políticas de planta central, se opta reiteradamente por hacer uso de la figura, sin que se corrija la omisión o vacío con la emisión oportuna de una nueva norma.</t>
  </si>
  <si>
    <t xml:space="preserve">1. Solicitar a las empresas de transporte de pasajeros por carretera y especial, a través de una circular, que una vez terminado el proceso de trámite y recibo de la nueva tarjeta de operación, devuelvan la tarjeta de operación vencida y/o sin vigencia en máximo diez días posteriores a la entrega de la misma.                                                     2. Memorando interno a los funcionarios encargados de los trámites para que evidencien en la hoja de ruta, el motivo por el cual ha sufrido retraso el trámite respectivo.                                                                       </t>
  </si>
  <si>
    <t>Dar cumplimiento a la disposición vigente, actualizar la normatividad y evidenciar los retrasos.</t>
  </si>
  <si>
    <t xml:space="preserve">Se Exigirá a las empresas la devolución de las Tarjetas de Operación vencidas y se                         reducirá el margen de retraso en la expedición de las tarjetas de operación </t>
  </si>
  <si>
    <t xml:space="preserve">1. Comunicación externa (Oficio y/o circular).               2. Comunicación interna (memorando).                                </t>
  </si>
  <si>
    <t>Dirección de Transporte y Tránsito y Dirección Territorial Valle</t>
  </si>
  <si>
    <t xml:space="preserve"> Modificaciones Plan Indicativo Infraestructura
En el Comité Directivo realizado el 20 de marzo de 2009, fueron aprobadas las modificaciones al Plan Indicativo de la Dirección de Infraestructura, para dicha vigencia, sin que se hubieran enviado las justificaciones y motivaciones correspondientes a la Oficina Asesora de Planeación, lo cual se surtió sólo hasta el 1 de abril de 2009 .  Lo anterior, no se ajusta a la dispuesto en el artículo 3° de la resolución 5388 del 19 de diciembre de 2008, por medio del cual se adoptó el plan indicativo vigencia 2009, que dispone que “…la dependencia que desee realizar alguna modificación deberá enviar la justificación y motivación del cambio a la Oficina Asesora de Planeación”, </t>
  </si>
  <si>
    <t>debido a deficienca de comunicación entre las diferentes dependencias</t>
  </si>
  <si>
    <t xml:space="preserve">lo anterior demuestra debilidades en los sistemas de control aplicados para la modificación y seguimiento al desarrollo del plan indicativo de la entidad. 
</t>
  </si>
  <si>
    <t>Para futuras modificaciones verificar que se cumpla el procedimiento definido.</t>
  </si>
  <si>
    <t>Garantizar que las modificaciones del Plan Indicativo estén debidamente soportadas.</t>
  </si>
  <si>
    <t>Realizar las modificaciones del Plan Indicativo de acuerdo con el procedimiento establecido.</t>
  </si>
  <si>
    <t>Plan Indicativo modificado</t>
  </si>
  <si>
    <t>Oficina Asesora de Planeación y todas las dependencias.</t>
  </si>
  <si>
    <t>Socializar procedimiento definido para modificar el Plan Indicativo</t>
  </si>
  <si>
    <t>memorando circular</t>
  </si>
  <si>
    <t xml:space="preserve"> Oficina Asesora de Planeación</t>
  </si>
  <si>
    <t xml:space="preserve"> Procedimiento Políticas de Infraestructura
Se evidencian algunas inconsistencias y/o debilidades en la ejecución del proceso “Políticas de Infraestructura”, tales como:
• No se dejan los registros de algunas de las actividades realizadas conforme a lo definido en el procedimiento de este proceso.  Tal es el caso de: identificación de la necesidad, elaboración del diagnostico del tema a desarrollar, determinación de estudios en caso de necesitarse, actas y/o ayudas de memoria de algunas de las reuniones de las mesas de trabajo efectuadas.
• No hay participación regular de todos los funcionarios convocados a todas las mesas de trabajo, en especial de los funcionarios de otras entidades.  De igual manera se observa que en algunos temas, se dejan de efectuar las mesas de trabajo, pero su desarrollo continúa sin la participación de las demás entidades involucradas, las cuales finalmente son las operadoras y/o ejecutoras de las políticas; lo cual no permite que se dé una adecuada retroalimentación y se compartan las opiniones oportunamente.</t>
  </si>
  <si>
    <t xml:space="preserve">Lo anterior se presenta por debilidades en el seguimiento y control de los procedimientos establecidos,
</t>
  </si>
  <si>
    <t xml:space="preserve"> lo que puede afectar la celeridad del alcance esperado en el desarrollo de los temas de formulación deb políticas como reglamentaciones de las leyes y/o elaboración de otros productos definidos en el Plan Indicativo de la Entidad. </t>
  </si>
  <si>
    <t>Dejar los registros de todas las actividades desarrolladas durante la realización de la Propuesta de Política conforme a lo establecido en el Sistema de Gestión de Calidad.</t>
  </si>
  <si>
    <t>Cumplir con las actividades establecidas en el Sistema de Gestión de Calidad para el procedimiento de Políticas en Infraestructura.</t>
  </si>
  <si>
    <t>Las propuestas de política se documentarán con: Actas de Reuniones, Memorias, Correos Electrónicos, Informes, Oficios, Memorandos, de acuerdo con lo establecido en el Sistema de Gestión de Calidad y Plan Indicativo.</t>
  </si>
  <si>
    <t>Documentación de los proyectos de política.</t>
  </si>
  <si>
    <t>Dirección de Infraestructura</t>
  </si>
  <si>
    <t xml:space="preserve"> Reglamentación Ley 1242  de 2008 
Se observan deficiencias en la fijación de las políticas en Infraestructura, por cuanto se evidencian diferencias considerables de tiempo entre la promulgación de las Leyes y las reglamentaciones que el Ministerio de Transporte debe realizar a las mismas, tal es el caso de lo estipulado en los parágrafos 1° y 2° del artículo 64 de la Ley 1242 del 5 de agosto de 2008,  en los que se establece la obligación de reglamentar los términos, plazos y contraprestaciones de las concesiones en los puertos fluviales y los términos en que se otorgaran las concesiones portuarias fluviales; obligación que se debería realizar de manera inmediata; no obstante la expedición de los Decreto 4735 del 2 de diciembre de 2009  y 433 de febrero 9 de 2010 , a mayo de la presente anualidad, aún no se cuenta con la reglamentación suficiente y necesaria para que se obtengan las homologaciones señaladas en el artículo en mención, lo anterior por demoras en las definiciones y reglamentaciones pertinentes de la ley,</t>
  </si>
  <si>
    <t>debido a la falta de mayor gestión en la reglamentación de la leyes</t>
  </si>
  <si>
    <t xml:space="preserve"> lo que puede afectar a los particulares que administran u operan puertos o muelles fluviales bajo cualquier modalidad diferente a la concesión, para que se homologuen o soliciten la concesión portuaria, en el plazo de 18 meses  previstos en la Ley.</t>
  </si>
  <si>
    <t xml:space="preserve">1. Contraprestaciones: 
Desarrollo de la estructuración de la etapa precontractual para la contratación de una consultoría a través de un concurso de méritos, para el estudio que tiene por objeto la “Elaboración y presentación de propuestas de metodologías para la determinación de las contraprestaciones por concesiones portuarias marítimas y fluviales en Colombia, realizando la clasificación de los puertos según su actividad". 
</t>
  </si>
  <si>
    <t xml:space="preserve">Dar cumplimiento a la recomendación establecida en el documento Conpes no. 3611 de septiembre de 2009, adoptado por Decreto 4734 de diciembre de 2009 y a lo contemplado en la Ley 1242 de 2008.
</t>
  </si>
  <si>
    <t>Proceso de contratación de la consultoría a través de concurso de méritos.</t>
  </si>
  <si>
    <t xml:space="preserve"> Contrato</t>
  </si>
  <si>
    <t>Direccion de Infraestructura</t>
  </si>
  <si>
    <t>Ejecución del contrato.</t>
  </si>
  <si>
    <t>Estudio</t>
  </si>
  <si>
    <t>Presentación de la propuesta de las nuevas  metodologías para la determinación de las contraprestaciones por concesiones portuarias marítimas y fluviales, para aprobación del Conpes.</t>
  </si>
  <si>
    <t xml:space="preserve">Propuesta de metodologías </t>
  </si>
  <si>
    <t xml:space="preserve">Acompañamiento a DNP en la elaboración del Proyecto de Documento Conpes. </t>
  </si>
  <si>
    <t>Proyecto de Documento Conpes</t>
  </si>
  <si>
    <t>Proyecto de Decreto acogiendo metodología del Conpes.</t>
  </si>
  <si>
    <t>Proyecto de Decreto</t>
  </si>
  <si>
    <t xml:space="preserve">2.  Homologaciones
2.1 Mesas de trabajo con los aplicadores de la norma, para estudiar, determinar y concertar las políticas a establecer para reglamentar el trámite de solicitud de homologaciones. 
2.2. Presentación a consideración y firma el proyecto de decreto “Por el cual se reglamenta el  régimen de homologaciones previsto en el artículo 64 de la Ley 1242 de 2008 para la realización de actividades portuarias fluviales. 
2.3  Con la expedición del Decreto 2079 del 9 de junio de 2010, se reglamentan las homologaciones.
</t>
  </si>
  <si>
    <t>Reglamentación del régimen de homologaciones previsto en el artículo 64 de la Ley 1242 de 2008.</t>
  </si>
  <si>
    <t>Reglamentar el régimen de homologaciones para el desarrollo de actividades portuarias fluviales de acuerdo con el artículo 64 de la Ley 1242 de 2008.</t>
  </si>
  <si>
    <t>Decreto</t>
  </si>
  <si>
    <t xml:space="preserve"> Expedición de Autorizaciones para ubicación de estaciones de servicio automotor.
El Ministerio de Transporte a diciembre 31 de 2009, tiene un total de 907 solicitudes de ubicación de estaciones de servicio de combustible, pendientes por resolver, de las cuales 596 corresponden a radicados de 2008 y 257 a radicados del 2009, </t>
  </si>
  <si>
    <t>situación que obedece a la falta de eficacia en el desarrollo del trámite y a las demoras de la entidad en la promulgación de la resolución 5624 del 17 de noviembre de 2009 , generada a su vez en la expedición de la Ley 1228 del 16 de Julio de 2008 .</t>
  </si>
  <si>
    <t xml:space="preserve">  Esta situación ocasiona mayores retrasos en el desarrollo de los trámites para la actual vigencia y posibles reclamaciones por parte de los peticionarios, al no poder cumplir oportunamente ante otras entidades como el Ministerio de Minas y Energía, frente a las disposiciones que reglamentan la distribución de combustibles líquidos derivados del petróleo para estaciones de servicio. </t>
  </si>
  <si>
    <t>Establecer un plan de contingencia para revisar todas las solicitudes de Autorización de Ubicación de Estaciones de Servicio represadas, sin descuidar las radicadas permanentemente.</t>
  </si>
  <si>
    <t>Atender todas las solicitudes represadas sin descuidar las radicadas permanentemente, cumpliendo con lo establecido en la normatividad vigente.</t>
  </si>
  <si>
    <t>Dar respuesta a todas las solicitudes de Autorización de Ubicación de Estaciones de Servicio cumpliendo con lo establecido en el Plan Indicativo y Plan de Acción de la Dirección de Infraestructura.</t>
  </si>
  <si>
    <t>Plan de Contingencia aplicado.</t>
  </si>
  <si>
    <t xml:space="preserve"> Procedimiento Autorizaciones estaciones de servicio
En el desarrollo del trámite Autorización de ubicación de estaciones de servicio automotor en carreteras a cargo de la Nación, durante la vigencia 2009, se observan las siguientes inconsistencias:
• Algunos de los formatos de requisitos no muestran fecha ni responsable del diligenciamiento, además, de que no son firmados y algunos de las espacios a diligenciar no contienen la información solicitada.
• Algunos de los conceptos técnicos expedidos por INCO o INVIAS no se encuentran en original, sino en fotocopia.
• En el caso específico de la estación de servicio GUASCA resolución 3384 del 24/07/2009, no se determina el responsable de la revisión jurídica de la documentación.
• Los documentos de algunas de las carpetas no están archivados en orden cronológico.
• No hay uniformidad para la redacción de los considerandos de las resoluciones, por cuanto en algunas se deja consignado el costo estimado de las obras de reposición de la carretera nacional por eventualidades ocurridas como consecuencia de los trabajos y en algunas otras no consigan tal información, a pesar de no existir reportado un valor en el acta de visita suscrita por INCO o INVIAS. Como caso concreto se pueden citar las estaciones Brisas de Llano, El Diamante, Guasca y Distracom Bonanza.</t>
  </si>
  <si>
    <t>Lo anterior denota falta de control y seguimiento al procedimiento establecido,</t>
  </si>
  <si>
    <t xml:space="preserve">lo que no permite un adecuado monitoreo al proceso que contribuya a la expedición oportuna de las autorizaciones. </t>
  </si>
  <si>
    <t xml:space="preserve">Dar estricto cumplimiento a la resolución por la cual se adopta el procedimiento para autorizar la Ubicación de Estaciones de Servicio en carreteras a cargo de la Nación.    
                                                          </t>
  </si>
  <si>
    <t>Cumplir con el procedimiento definido para expedir autorización para la Ubicación de Estaciones de Servicio.</t>
  </si>
  <si>
    <t xml:space="preserve">Controlar que todos los formatos de verificación de requisitos estén debidamente diligenciados.   Los conceptos de viabilidad anexados por los peticionarios  deben reposar en los archivos en original.  Cuando sean enviados por Invías o Inco pueden reposar en fotocopia.                      Cuando se presenten inhabilidades como es el caso de  la Estación de Servicio Guasca, solicitar verificación jurídica por parte de un tercero adscrito a la entidad.             .Todos los documentos que reposan en  carpetas deben estar archivados en orden cronológico.      
.Contar con formatos preestablecidos para cada tipo de Autorización de Ubicación de Estaciones de Servicio (Artículos Primero, Segundo, Tercero y Cuarto de la Resolución 5624/09.)                                                               </t>
  </si>
  <si>
    <t>Procedimiento documentado e implementado.</t>
  </si>
  <si>
    <t xml:space="preserve"> Viabilidad de Proyectos de Infraestructura
De los 297 proyectos de infraestructura de carreteras radicados en el 2009, se devolvieron a los alcaldes y gobernadores, un total de 168, equivalentes al 57%, sin que se les hubiera surtido el trámite de revisión , como tampoco, se les dio traslado al INVIAS, conforme lo establece el inciso 2° del artículo 74 de Ley 1260 de 2008 , incluso se evidenció que un proyecto fue requerido por documentación en agosto de 2009 y en diciembre de 2009 se devolvió.  Si bien es cierto que el  acuerdo 029 de marzo 27 de 2009 , consideraba que uno de los factores a tener en cuenta para el cumplimiento de los señalado en el articulo 74 antes mencionado, era la afectación a la infraestructura por la ola invernal; en dicho acuerdo no se modifica las funciones o compromisos del Ministerio de Transporte frente a la verificación de requisitos para la viabilidad y elegibilidad de los proyectos, señalados en el acuerdo 027 de 2004 y Decreto 416 de 2007.</t>
  </si>
  <si>
    <t xml:space="preserve">Lo anterior denota falta de unidad de criterio y debilidades en cuanto a la interpretación de la normatividad aplicable </t>
  </si>
  <si>
    <t>y puede generar inconformidad de parte de  los representantes de los entes territoriales, al no lograr el propósito de la presentación de los proyectos, cual es, ser inscritos en el BPIN para entrar a competir por los recursos del Fondo Nacional de Regalías, durante la vigencia correspondiente.</t>
  </si>
  <si>
    <t>Revisar y verificar todos los proyectos que presenten los entes territoriales en cumplimiento de lo establecido en el Decreto 416 de 2007 y el Acuerdo 027 de 2004.</t>
  </si>
  <si>
    <t>Cumplir con lo establecido en la normatividad vigente para Viabilización de proyectos que pretendan acceder a recursos del Fondo Nacional de Regalías.</t>
  </si>
  <si>
    <t>Revisar todos los proyectos radicados por los entes territoriales para acceder a recursos del Fondo Nacional de Regalías, cumpliendo con lo establecido en el Plan Indicativo de la Dirección de Infraestructura y la reglamentación vigente.</t>
  </si>
  <si>
    <t xml:space="preserve">Proyectos revisados </t>
  </si>
  <si>
    <t>Sistema Gestión de Calidad -Viabilidad Proyectos-.
Se evidencian algunas inconsistencias y/o debilidades en la ejecución del procedimiento de viabilidad técnica de proyectos de infraestructura, tales como:
• El acto administrativo (formato de requisitos) , para la evaluación y estudio de la información previo a la solicitud de aclaración y complementación de la información recibida, en su gran mayoría no están firmados, algunos indican que el proyecto es viable, aún cuando no están completos los requisitos establecidos en el acuerdo 027 de 2004 y en ocasiones no se elabora . 
• Algunos de los trámites evidencian más de 45 días para la realización de la solicitud de complementación de la información, la devolución, archivo o viabilidad , lo cual no se ajusta a lo señalado en el literal c) del artículo 3° del Decreto 416 de 2007.</t>
  </si>
  <si>
    <t xml:space="preserve">Lo anterior por debilidades en la aplicación de los procedimientos establecidos en el sistema de gestión de calidad </t>
  </si>
  <si>
    <t>y genera ineficacia en el trámite de viabilidad de proyectos y aplaza la solución de necesidades de los potenciales beneficiarios</t>
  </si>
  <si>
    <t>Dar estricto cumplimiento al procedimiento para viabilizar proyectos en infraestructura de acuerdo con lo establecido en el Sistema de Gestión de Calidad y cumplir con los tiempos establecidos en la normatividad para revisión de los mismos (art. 3 Decreto 416 de 2007)</t>
  </si>
  <si>
    <t>Cumplir con el procedimiento definido para la Viabilización de proyectos.</t>
  </si>
  <si>
    <t>Que todos los proyectos viabilizados por el Ministerio cuenten con formato de verificación de requisitos debidamente diligenciado y firmado por el profesional que revisa.</t>
  </si>
  <si>
    <t xml:space="preserve">Convenios con los departamentos en desarrollo del Plan Vial Departamental
El Ministerio suscribió con el Departamento de Caldas el convenio interadministrativo marco de cooperación técnica y financiera No. 118 el 12/11/2009 , mediante el cual se fijaban los términos y condiciones para que el Ministerio cofinanciara los estudios y diseños de las vías , no obstante, ya había suscrito el convenio interadministrativo No. 110  con la misma entidad territorial el 09/11/2009, con el fin transferir $700 millones de cofinanciación, para la realización de los estudios y diseños de las vías antes mencionadas, ya que como se advierte, el convenio de transferencia se numeró y suscribió con anticipación al de cooperación. 
Igual situación se presentó con los convenios interadministrativos Nos.113 y 126 suscritos con el Instituto de Desarrollo del Meta, el 10 y 13 de noviembre de 2009 respectivamente. </t>
  </si>
  <si>
    <t>Lo anterior se dio por debilidades en el control,</t>
  </si>
  <si>
    <t xml:space="preserve"> que ocasionan desgaste administrativo y puede generar diferencias interpretativas que afecten el desarrollo de los respectivos convenios.</t>
  </si>
  <si>
    <t>Para legalizar los convenios marco y de transferencias, se tendrá en cuenta que primero se perfeccionarán los convenios marco y posteriormente los convenios de transferencias.</t>
  </si>
  <si>
    <t>Verificar los requisitos de perfeccionamiento de los contratos, teniendo en cuenta que para los convenios marco el perfeccionamiento se da con la suscripción de los convenios, en tanto para los convenios de transferencias, el perfeccionamiento se da con la publicación en la gaceta departamental.</t>
  </si>
  <si>
    <t>Perfeccionar los convenios marco, con anterioridad al perfeccionamiento de los convenios de transferencias</t>
  </si>
  <si>
    <t>Perfeccionamiento de convenios marco y de transferencias</t>
  </si>
  <si>
    <t xml:space="preserve"> Inventarios Viales Departamentales 
Se evidenció en los contratos Nos. 108, 110 y 111 de 2008 y 70 de 2009, suscritos para la elaboración y/o actualización de inventarios viales, que a pesar de haberse efectuado suspensión y prorrogado los plazos de ejecución inicialmente previstos de algunos de los contratos, y que los productos fueron entregados dentro de los términos; los plazos no se cumplieron a cabalidad, toda vez que los entregables objeto de los contratos no se ajustaron completamente a las condiciones y requisitos acordados, por lo que se debió requerir los ajustes correspondientes para su recibo definitivo, presentándose retrasos considerables entre la terminación de los contratos y el recibo definitivo y a satisfacción de los productos, como se observa en cuadro adjunto.  Además, se suscribieron actas de terminación del contrato con posterioridad a la fecha límite establecida, como se muestra en cuadro adjunto, </t>
  </si>
  <si>
    <t xml:space="preserve">Debido a que el Ministerio no previó dentro de los plazos contractuales, la verificación de los productos por parte del Grupo Plan Vial Regional y los ajustes a efectuar por parte del contratista.                                                                        Y a la falta de control por parte de la interventoria y de supervisión de la entidad,          </t>
  </si>
  <si>
    <t xml:space="preserve">Lo que generó atrasos en la obtención de los inventarios viales, en el cargue de la información en el SIGVIAL y en la entrega de éstos a los respectivos.                                                             situación que no se ajusta a lo establecido en los numerales 8 y 9 de los Lineamientos Generales del Manual de Interventoria  adoptado mediante resolución 1444 de 2001.Departamentos, actividades de la fase de estructuración del Plan Vial Regional –PVR-.                                             </t>
  </si>
  <si>
    <t>Suscribir las actas de terminación dentro de los plazos establecidos en los contratos, de manera que en el evento de existir ajustes a los trabajos, los mismos se reflejen en dicha acta y posteriormente, en el acta de recibo final.</t>
  </si>
  <si>
    <t>Ejercer el control al desarrollo de los contratos de acuerdo con el Manual de Interventoría y Supervisión del Ministerio.</t>
  </si>
  <si>
    <t>Suscribir las actas incluidas en el Manual de Interventoría del Ministerio de Transporte dentro de los plazos y condiciones establecidas en dicho manual.</t>
  </si>
  <si>
    <t>Suscripción de Actas.</t>
  </si>
  <si>
    <t xml:space="preserve"> Cofinanciación de estudios y diseños
No se evidencian las acciones tomadas por la entidad y específicamente por parte de la Oficina Asesora Jurídica, ante el incumplimiento de las obligaciones del contratista del convenio interadministrativo No. 113 del 10 de noviembre de 2009 , no obstante los requerimientos efectuados por el interventor al contratista durante los meses de febrero a mayo de 2010 y comunicados al Grupo de Contratos de la Oficina Jurídica, </t>
  </si>
  <si>
    <t xml:space="preserve">debido a la falta de una acción proactiva de dicha oficina ante el incumplimiento reiterado de lo pactado en el contrato, </t>
  </si>
  <si>
    <t>lo cual ocasiona dilación en la realización de los estudios y diseños de las vías priorizadas por el Departamento del Meta en el Plan Vial Departamental y por ende en su desarrollo.</t>
  </si>
  <si>
    <t>Reiterar a  través de Memorando Circular  a los supervisores  de los contratos y/o convenios que celebre el Ministerio, que en el evento de presentarse incumplimiento por parte de los contratistas, deberán informar tal circunstancia a la Oficina Asesora Jurídica, para lo cual allegarán el informe respectivo que deberá contener como mínimo el procedimiento  señalado en el  numeral 1 del Capítulo Séptimo -Regulación del Incumplimiento y  Retraso en la Ejecución del Contrato- del Manual de Contratación, adoptado mediante Resolución 002444 del 18 de junio de 2010.  Lo anterior para proceder en forma oportuna  por parte de la Oficina Asesora Jurídica a requerir  por escrito al contratista para que explique las causas de su incumplimiento , con el fin de determinar las acciones a seguir de acuerdo con lo establecido en el Manual de Contratación.</t>
  </si>
  <si>
    <t>Exigir la   estricta aplicación de lo estipulado en el Capìtulo VII del Manual de Contrataciòn.</t>
  </si>
  <si>
    <t>Requerir mediante memorando circular la   estricta aplicación a lo estipulado en el Capítulo VII del Manual de Contratación.</t>
  </si>
  <si>
    <t xml:space="preserve">Memorando Circular </t>
  </si>
  <si>
    <t>Oficina  Asesora Jurídica y Dirección de Infraestructura</t>
  </si>
  <si>
    <t xml:space="preserve">Solicitar al supervisor del  Convenio Interadministrativo 113 de 2009, se proceda a la liquidación del citado acuerdo negocial, consignando en forma expresa en el acta  los valores ( incluyendo los rendimientos financieros), que deberá reintegrar el contratista y que no fueron ejecutados por éste. </t>
  </si>
  <si>
    <t>Solicitar la liquidación del Convenio Interadministrativo No. 113 de 2009.</t>
  </si>
  <si>
    <t xml:space="preserve">Requerir  mediante memorando al supervisor del Convenio Interadministrativo No. 113 de 2009, se proyecte el acta de Liquidación del acuerdo negocial. </t>
  </si>
  <si>
    <t xml:space="preserve"> Plan Indicativo PVR
Se evidencia inconsistencias en el seguimiento al plan indicativo a 31 de diciembre de 2009, en lo relacionado con la Implementación de la metodología del Plan Vial Departamental, por cuanto se reporta el cargue de 10 inventarios viales en la aplicación, cuando en realidad a esa fecha, solo se habían cargado los siete inventarios de los departamentos piloto, y la meta prevista era de 15, lo que refleja en dicho producto un cumplimiento de 46,7% y no del 67% registrado; </t>
  </si>
  <si>
    <t xml:space="preserve">debido a falta de control y seguimiento
</t>
  </si>
  <si>
    <t xml:space="preserve">, lo que genera informes inexactos para el Ministro, como el reportado mediante memorando  20101230019103 de febrero 4 de 2010 correspondiente a la evaluación del 4° trimestre plan indicativo 2009, donde se reporta un cumplimiento del 100% para el Plan Vial Regional.  </t>
  </si>
  <si>
    <t>Con el fin de mayor claridad en los avances del Plan Indicativo del PVR respecto a la carga de inventarios viales en la aplicación, los reportes reflejarán la información trimestral y acumulada de manera que haya una lectura coherente de la información.</t>
  </si>
  <si>
    <t>Mejorar la presentación de la información de tal forma que ésta refleje las metas trimestrales y acumuladas del Plan Indicativo.</t>
  </si>
  <si>
    <t>Para el reporte adecuado del seguimiento al Plan Indicativo del PVR se reportará la información sobre la carga de los inventarios viales en el aplicativo, con los datos desagregados por trimestre y acumulado.</t>
  </si>
  <si>
    <t>Validación y cargue de los inventarios viales.</t>
  </si>
  <si>
    <t xml:space="preserve"> Pago intereses de mora impuesto predial (Fiscal)
Del análisis realizado a los gastos de la entidad, se evidenció que el Ministerio de Transporte no canceló oportunamente el impuesto predial  de  la vigencia auditada, por lo cual incurrió en gastos por valor de $339,6 millones, correspondientes a intereses de mora por la extemporaneidad en el pago del impuesto predial.</t>
  </si>
  <si>
    <t>debido a menores asignaciones presupuestales para la vigencia</t>
  </si>
  <si>
    <t xml:space="preserve"> Lo que se constituye en un hallazgo con presunta connotación fiscal en la cuantía indicada. Este hallazgo guarda relación a una observación de la auditoría  practicada a la vigencia 2007, que en la actualidad hace curso en la Contraloria Delegada de Investigaciones fiscales,  por lo cual se remitirá esta información como complemento a dicho proceso.</t>
  </si>
  <si>
    <t>1) Solicitar a las Secretarias de Hacienda la revisión de los cobros realizados,  2) Presentar las reclamaciones cuando a ello hubiere lugar</t>
  </si>
  <si>
    <t>Aclarar la situación de cobro de cada uno de los predios a los cuales se les realizo pago de intereses.</t>
  </si>
  <si>
    <t>1) Oficios a las Secretarías de Hacienda 2) Memorando a la Oficina Asesora Jurídica para adelantar acciones judiciales , cuando a ello hubiere lugar.</t>
  </si>
  <si>
    <t>Oficios a las Secretarias de Hacienda</t>
  </si>
  <si>
    <t>Secretaría General y Subdirección Administrativa y Financiera</t>
  </si>
  <si>
    <t>Dentro del primer trimestre de cada vigencia, solicitar a traves de las Direcciones Territoriales o de las Inspecciones Fluviales  del Ministerio de Transporte, donde éste tenga bienes Inmuebles,  la remisión de  todos los documentos soporte para tramitar el pago del  Impuesto Predial o Valorización.</t>
  </si>
  <si>
    <t>Obtener oportunamente los documentos  para pagar el impuesto predial de los bienes inmuebles localizados fuera de Bogotá</t>
  </si>
  <si>
    <t>Memorandos a los Directores Territoriales e Inspectores Fluviales  para solicitar la remisión de los documentos que permitan pagar oportunamente las obligaciones tributarias</t>
  </si>
  <si>
    <t xml:space="preserve">Memorando </t>
  </si>
  <si>
    <t xml:space="preserve">Registrar en el inventario de bienes inmuebles, los pagos efectuados </t>
  </si>
  <si>
    <t>Hacer seguimiento a los bienes pendientes de pago de impuestos</t>
  </si>
  <si>
    <t>Registro de la información en el Inventario de Bienes Inmuebles a cargo del Ministerio de Transporte</t>
  </si>
  <si>
    <t>Registro en el inventario  de Bienes Inmuebles</t>
  </si>
  <si>
    <t xml:space="preserve"> Deficiencias gestión administración de predios (disciplinario)
La Secretaria General, tiene a su cargo la administración de los bienes muebles e inmuebles del Ministerio; sin embargo, en el análisis efectuado, de manera selectiva, al pago del impuesto predial, se evidenciaron deficiencias en el cumplimiento de esta función, en el hecho que  para los predios: Lote Polígono No.1, lote Polígono No. 4 y Lote Barrio Manga carrera 26 No. 24-42 , ubicados en el Distrito Turístico de Cartagena;  la Entidad ha venido cancelando un mayor valor por este concepto, por cuanto que:
• Para el Polígono No.1, según Escritura Pública No. 1217 de la Notaría Primera del Circulo Notarial de Cartagena, propiedad del Ministerio desde el 17 febrero de 1999 , el área inicial del predio era 197.044  M2, el área restante del terreno a la fecha, es de 178.975,42 M2. La Entidad cancela el impuesto desde ese año, con base en 292.694 M2, arrojando una diferencia de 95.650M2, con respecto al área inicialmente recibida; inconsistencia que a la fecha no ha sido corregida y que determina un mayor valor pagado aproximadamente de $3.709.9 millones .
 • Para el Lote Polígono No.4,  propiedad del Ministerio desde el 17 febrero de 1999 , el área  del predio es de 5.800 M2 y cancelan el impuesto con base en 14.178 M2, con una diferencia de 8.378 M2, que para la vigencia 2009 representa un mayor valor pagado de $67.3 millones.
• Para el Lote Barrio Manga, conforme a la Escritura Pública No. 3902 de la Notaria Primera del Circulo de Cartagena, propiedad del Ministerio desde el 17 febrero de 1999 , el área  del predio es 7.213 M2 y cancelan el impuesto, desde esa fecha, con base en 7.419 M2, con una diferencia de 206M2, error solo corregido hasta la vigencia 2009, lo que representa un mayor valor cancelado hasta el 2008 de$ 31.7 millones.
</t>
  </si>
  <si>
    <t xml:space="preserve">No obstante tener claridad sobre los títulos y demás actos administrativos de transferencia y de las gestiones adelantadas por la entidad desde el año 2004, solo hasta la presente vigencia se obtuvo resultados positivos, como el reconocimiento por parte de la Secretaria de Hacienda del distrito especial de Cartagena de $2.323 millones, lo cual evidencia que ha faltado efectividad en las acciones adelantadas.
</t>
  </si>
  <si>
    <t xml:space="preserve">En consecuencia se configura presunto incumplimiento a lo establecido en el artículo 13 numeral 13.8 del Decreto  2053 de 2003.  
</t>
  </si>
  <si>
    <t>Continuar con las reclamaciones ante la Secretaría de Hacienda de Cartagena para la devolución de los dineros</t>
  </si>
  <si>
    <t>1)Requerir a la Secreataría de Hacienda de Cartagena, para el REINTEGRO de los dineros debidamente actualizados.2) Continuar con las reclamaciones de mayores áreas que figuran en el IGAC de Bolivar.</t>
  </si>
  <si>
    <t xml:space="preserve">1) Oficios a la Secretaría de Hacienda del Distrito de Cartagena. 2) Memorando a la Oficina Asesora Jurídica para adelantar acciones judiciales, si a ello hubiere lugar </t>
  </si>
  <si>
    <t>Oficios a las Secretarías de Hacienda de Cartagena y al IGAC</t>
  </si>
  <si>
    <t>Confrontar la información de los Bienes  Inmuebles  de propiedad del Ministerio, verificando que las áreas (Terreno y Construcción) concuerden con las registradas en   IGAC e  Instrumentos Públicos de cada Municipio.</t>
  </si>
  <si>
    <t>Disponer de una  información actualizada con el propósito de realizar el pago  de los  Impuestos, conforme a las áreas registradas  en los títulos de adquisición del predio.</t>
  </si>
  <si>
    <t xml:space="preserve">Inventario de inmuebles confrontada con la información registrada en el IGAC y  la Oficina de Instrumentos Públicos de cada Municipio.  </t>
  </si>
  <si>
    <t>Inventario de Bienes Inmuebles</t>
  </si>
  <si>
    <t xml:space="preserve"> Gestión de Atención a usuarios - Dirección Territorial Valle- 
Las buenas prácticas de administración y gobierno de las normas de control interno establecen, que se deben desarrollar programas o métodos de mejora continua de la calidad de atención a clientes o usuarios, y se observa en la entidad al momento de la recepción de documentos, desordenadas e improvisadas filas que reflejan desorden, molestias e inconvenientes; lo cual es debido a que no se han procurado los actuales métodos de atención a usuarios, en cuanto a fichas de turno y ofrecimiento de mecanismos para la comodidad del cliente en adecuación de sitios y asientos de espera, entre otros.
La entidad manifiesta que ha adelantado mecanismos como el establecimiento de horarios de atención, la lista de chequeo y la pre revisión de documentos, pero también reconoce que los mismos son insuficientes ante el actual flujo de clientes, por lo cual, y aun considerando la reducción de éstos cuando se implemente completamente el RUNT, se prevé otras medidas  que permitan la atención y el ingreso de sus diferentes usuarios de manera ordenada y descansada. </t>
  </si>
  <si>
    <t xml:space="preserve">Este hecho, afecta la calidad del servicio público prestado al cliente, en su arribo a las instalaciones de la entidad y por ende genera malestar e insatisfacción en éste. </t>
  </si>
  <si>
    <t>Es de anotar que la entidad ha implementado algunos mecanismos que han redundado en alguna mejora de la atención al usuario las cuales no han sido suficientes a la fecha.</t>
  </si>
  <si>
    <t>Revisar y optimizar los mecanismos manuales adoptados en la atención del usuario adicionando un factor: "actitud"  y posterior aplicación de una encuesta de satisfacción.</t>
  </si>
  <si>
    <t>Producir un impacto sobre el nivel de satisfacción del usuario.</t>
  </si>
  <si>
    <t>Se revisará los actuales mecanismos de atención al ciudadano, se efectuarán los ajustes correspondientes y finalmente se aplicará una encuesta para determinar el grado de satisfacción  para retroalimentar el proceso.</t>
  </si>
  <si>
    <t>Adopción de ajustes y aplicación de encuesta de satisfacción</t>
  </si>
  <si>
    <t xml:space="preserve"> Baja de elementos  - Dirección Territorial Valle-
Como parte de las evaluaciones realizadas durante la ejecución de la fase de Planeación, se observó que en la actualidad existe gran cantidad de elementos inservibles, sillas, mesas y escritorios pendientes para dar de baja apilados en las instalaciones de la entidad, con lo que se afecta la prestación del servicio a los usuarios y genera riesgos a nivel de salud ocupacional, aspecto agravado por lo reducido del espacio.</t>
  </si>
  <si>
    <t xml:space="preserve">Este hecho evidencia falta de oportunidad y/o dilación en la gestión de eliminación, depuración o traslado de dichos elementos. </t>
  </si>
  <si>
    <t>Lo cual fue corregido en el transcurso del proceso auditor y por lo tanto no se incluirá para efectos de plan de mejoramiento.</t>
  </si>
  <si>
    <t xml:space="preserve">Circular firmada por el Secretario General, dirigida a las Sedes Regionales, reiterándoles la necesidad de cumplir con el procedimiento de  remate  de  los bienes obsoletos y/o inservibles. </t>
  </si>
  <si>
    <t>Mantener depurado los Inventarios en las Sedes Regionales del Ministerio de Transporte.</t>
  </si>
  <si>
    <t xml:space="preserve">Circular reiterando el cumplimiento del procedimiento de remate de bienes obsoletos y/o Inservibles. </t>
  </si>
  <si>
    <t xml:space="preserve">Circular </t>
  </si>
  <si>
    <t xml:space="preserve"> Ambiente de Control:
Se detectaron debilidades del Sistema, dado que el manual de funciones y competencias laborales se encuentra desactualizado. Además a 31 de diciembre de 2009, el Ministerio aún no cuenta con indicadores que les permita medir la eficiencia de las operaciones realizadas, </t>
  </si>
  <si>
    <t>por cuanto los que posee la entidad y se encuentran diseñados en el plan indicativo como en algunos procesos del Sistema de Gestión de Calidad, tanto reflejan indicadores de eficacia.</t>
  </si>
  <si>
    <t xml:space="preserve">Lo anterior, impide a asegurar a la administración, que las actividades vayan en el sentido correcto y permitan evaluar la gestión frente a los objetivos y metas propuestas.
</t>
  </si>
  <si>
    <t>Analizar, revisar   y ajustar frente a la metodología del DAFP, la información  suministrada por los jefes de las  dependencias del Ministerio, sobre las funciones de los cargos asignados a cada Dependencia, con el fin de  actualizar el Manual Específico de Funciones y Competencias Laborales.</t>
  </si>
  <si>
    <t>Actualizar el Manual Específico de Funciones y Competencias Laborales del Ministerio.</t>
  </si>
  <si>
    <t xml:space="preserve">Analizar, revisar, ajustar  y compilar la información allegada por los jefes de las diferentes dependencias, relacionada con las funciones de los cargos asignados a cada dependencia, con el fin de actualizar el Manual Específico de Funciones y Competencias Laborales del Ministerio. </t>
  </si>
  <si>
    <t xml:space="preserve">Un manual Específico de Funciones y Competencias Laborales, adoptado mediante resolución. </t>
  </si>
  <si>
    <t>Subdirección del Talento Humano y Oficina Asesora de Planeación</t>
  </si>
  <si>
    <t xml:space="preserve"> Manual de Funciones -Dirección Territorial Antioquia-
De acuerdo con lo establecido en el manual de funciones adoptado mediante la resolución 6021 de 2006, las siguientes funciones no se vienen ejecutando:
• Proyectar y elaborar normas, reglamentos técnicos de los diferentes modos de transporte, tránsito, seguridad vial e infraestructura.
• Realizar evaluación económica, social y financiera de los proyectos de inversión.
• Elaborar informes sobre los programas de conservación, operación y señalización de los diferentes modos de transporte terrestre.</t>
  </si>
  <si>
    <t>situación originada por deficiencias de planeación  en la actualización y consistencia de los manuales de funciones  de las direcciones territoriales</t>
  </si>
  <si>
    <t>, lo que conduce a sobredimensionar las funciones en éstas.de acuerdo a sus competencias</t>
  </si>
  <si>
    <t xml:space="preserve">Solicitar a los Jefes de las dependencias responsables, información relacionada con las funciones de los cargos de las Direcciones Territoriales, con el fin de analizar, revisar y ajustar frente a la metodología del DAFP, la información suministrada para la actualización del Manual Específico de Funciones y  Competencias Laborales. </t>
  </si>
  <si>
    <t xml:space="preserve">Actualizar el Manual Específico de Funciones y Competencias Laborales del Ministerio </t>
  </si>
  <si>
    <t xml:space="preserve">Analizar, revisar, ajustar  y compilar la información allegada por los jefes de las diferentes dependencias, relacionada con las funciones de los cargos asignados a  las Direcciones Territoriales, con el fin de actualizar el Manual Específico de Funciones y Competencias Laborales del Ministerio. </t>
  </si>
  <si>
    <t>Un manual Específico de Funciones y Competencias Laborales, adoptado mediante resolución.</t>
  </si>
  <si>
    <t>Subdirección del Talento Humano y Dirección de Transporte y Tránsito</t>
  </si>
  <si>
    <t xml:space="preserve">Valoración del Riesgo:
A pesar  de que la entidad cuenta con políticas de administración del riesgo y con los mapas de riesgos, éstos presentan debilidades en cuanto a la coherencia entre los riesgos, controles y cronogramas; para algunas áreas los riesgos se presentan muy generales y para otras no se determinaron.  Además, el Ministerio no cuenta con mecanismos y herramientas para ser aplicados en caso de ocurrencia de riesgos y los indicadores no están diseñados para  mitigar la causa, </t>
  </si>
  <si>
    <t>lo anterior no permite determinar el nivel de exposición en que se encuentra la entidad</t>
  </si>
  <si>
    <t>Revisar y actualizar el mapa de riesgos Institucional y por procesos:  identificar los riesgos potenciales, redefinir cuando haya lugar los controles y acciones sobre los mismos para una mejor administración del riesgo e igualmente mejorar la formulación de los indicadores que permitan verificar la eficacia de dichos controles y acciones.  Igualmente revisar el procedimiento que se tiene establecido para el seguimiento de los riesgos de la entidad</t>
  </si>
  <si>
    <t>Mejorar la elaboración y seguimiento de los mapas de riesgo</t>
  </si>
  <si>
    <t>Revisar y actualizar los mapas de riesgos.</t>
  </si>
  <si>
    <t>Mapas de riesgos</t>
  </si>
  <si>
    <t>Oficina Asesora de Planeación y todas las dependencias</t>
  </si>
  <si>
    <t>Generar informes periódicos sobre los mapas de riesgos.</t>
  </si>
  <si>
    <t>Informes de seguimiento</t>
  </si>
  <si>
    <t>Oficina Control Interno</t>
  </si>
  <si>
    <t xml:space="preserve"> Mapa de Riesgos - Dirección Territorial Antioquia-
Con los  artículos 4º y 5º  de la resolución 1229 de 2008 y  la resolución 3600 de 2006  se adopta el principio del mejoramiento continuo, contemplado en el decreto 4110 de 2004 y la ley 872 de 2003. Sin embargo en la DTA, el mapa de riesgos se encuentra desactualizado,</t>
  </si>
  <si>
    <t xml:space="preserve"> debido a la falta de revisión y actualización periódica, </t>
  </si>
  <si>
    <t xml:space="preserve">que ocasiona no conocer con precisión las debilidades de la DTA en la mitigación de los riesgos. 
</t>
  </si>
  <si>
    <t>Revisar el Mapa de Riesgo y establecer la necesidad de actualizarlo, así mismo establecer o mejorar el procedimiento para su revisión y actualización..</t>
  </si>
  <si>
    <t>Garantizar que los Mapas de Riesgos están actualizados.</t>
  </si>
  <si>
    <t>Revisar y actualizar los Mapas de Riesgos de los procesos.</t>
  </si>
  <si>
    <t>Mapas de Riesgo actualizado</t>
  </si>
  <si>
    <t xml:space="preserve">Oficina Asesora de Planeación, Oficina de Control Interno y Dirección de Transporte y Tránsito </t>
  </si>
  <si>
    <t xml:space="preserve">Matriz de Riesgos para Consultas Especializadas - Dirección Territorial Antioquia-
En la matriz de riesgos consolidada del Ministerio del Transporte, para el proceso de consultas especializadas, el riesgo, se determina por el "incumplimiento de requisitos legales", sin embargo en la DTA, se define como: "no dar respuesta oportuna al requerimiento"; igualmente el control se establece en la matriz nacional como “seguimiento de las solicitudes” y en la DTA  “Radicado de correspondencia”. </t>
  </si>
  <si>
    <t xml:space="preserve">Esta situación se presenta por deficiencias de control interno al no incorporar de manera adecuada los lineamientos nacionales en materia de riesgos y controles.
</t>
  </si>
  <si>
    <t>Revisar el Mapa de Riesgos y establecer la necesidad de actualizarlo, así mismo establecer o mejorar el procedimiento para su revisión y actualización..</t>
  </si>
  <si>
    <t>Mapas de Riesgos actualizados</t>
  </si>
  <si>
    <t xml:space="preserve"> Actividades de Control:
La entidad no maneja un control de carácter preventivo a los procesos, puesto que el seguimiento se realiza de manera posterior. Además, no cuenta con manuales de operación que defina procedimientos para las áreas contable, administrativa y financiera y de contratación. 
Revisados los documentos que envían las diferentes dependencias del avance trimestral del Plan Indicativo, a la Oficina de Planeación para su respectivo análisis de cumplimiento de metas, se observó que algunas de ellas, no los enviaron dentro del tiempo estipulado para ello  y otras no suministran en forma adecuada la información para su respectivo seguimiento, </t>
  </si>
  <si>
    <t>falta de control y seguimiento</t>
  </si>
  <si>
    <t xml:space="preserve">lo cual condujo el incumplimiento de lo estipulado en el artículo 2 de la resolución 5388 de 2008.
</t>
  </si>
  <si>
    <t>Revisar y actualizar los procedimientos de las áreas contable, administrativa y de contratos.</t>
  </si>
  <si>
    <t>Optimizar el control de los procesos.</t>
  </si>
  <si>
    <t>Las áreas involucradas revisarán y actualizarán sus procedimientos y los enviarán a la Oficina Asesora  de Planeación para incluirlos en la documentación del SGC.</t>
  </si>
  <si>
    <t>Procedimientos actualizados</t>
  </si>
  <si>
    <t>Oficina Asesora de Planeación, Subdirección Administrativa y Financiera y Oficina  Asesora Jurídica</t>
  </si>
  <si>
    <t>Enviar los informes de autoevaluación del Plan Indicativo en las fechas establecidas.</t>
  </si>
  <si>
    <t>Las dependencias enviarán en las fechas establecidas los informes de seguimiento del Plan Indicativo a la Oficina Asesora de Planeación.</t>
  </si>
  <si>
    <t>Informes enviados en el plazo establecido.</t>
  </si>
  <si>
    <t xml:space="preserve"> Monitoreo:
El plan indicativo no incluye el alcance de la evaluación, asi como tampoco las actividades de supervisión, metodologías y herramientas para la adopción de los correctivos pertinentes.
</t>
  </si>
  <si>
    <t xml:space="preserve"> Las acciones de monitoreo realizadas por la Oficina de Planeación, no logran evaluar eficientemente el cumplimiento de metas establecidas en el Plan Indicativo, en algunas dependencias manejan diferentes formatos, 
</t>
  </si>
  <si>
    <t>lo que impide monitorear el avance o ejecución y retroalimentar el proceso.</t>
  </si>
  <si>
    <t>Elaborar un documento que incluya el alcance de la evaluación del Plan Indicativo y las acciones que permitan adoptar medidas de corrección.</t>
  </si>
  <si>
    <t>Optimizar el control de la gestión.</t>
  </si>
  <si>
    <t>La Oficina Asesora  de Planeación elaborará un documento que incluya el alcance de la evaluación del Plan Indicativo y las acciones que permitan adoptar medidas de corrección.</t>
  </si>
  <si>
    <t>Documento</t>
  </si>
  <si>
    <t>Oficina Asesora de Planeación</t>
  </si>
  <si>
    <t xml:space="preserve"> Observaciones de la  Oficina de Control Interno
Las observaciones generadas de las visitas realizadas por los funcionarios de la Oficina de Control Interno, a las diferentes dependencias no todas son objeto de mejoramiento, 
</t>
  </si>
  <si>
    <t>toda vez que se observó que en el memorando suscrito por el Jefe de ésta oficina , afirman que “… las presentes irregularidades, como se observa en este informe y en otros similares que ha venido presentados la Oficina de Control interno desde hace aproximadamente dos años,</t>
  </si>
  <si>
    <t xml:space="preserve"> lo que impide corregir de manera oportuna las situaciones encontradas. </t>
  </si>
  <si>
    <t>Reiterar a los Directivos de la entidad la obligatoriedad de presentar las acciones de mejora de los informes de auditoría interna dentro de los 10 dias siguientes al recibo de los mismos.</t>
  </si>
  <si>
    <t>Contar con acciones encaminadas a subsanar las observaciones producto de las auditorias que efectua la Oficina de Control Interno del Ministerio de Transporte.</t>
  </si>
  <si>
    <t>Mediante comunicación escrita se le exigirá al cuerpo directivo de la entidad el envio oportuno de las acciones de mejora correpondientes a los procesos auditados</t>
  </si>
  <si>
    <t>Memorando</t>
  </si>
  <si>
    <t>Oficina de Control Interno</t>
  </si>
  <si>
    <t>Se reportará al Grupo de Control Interno Disciplinariio a los funcionarios que sin haber solicitado prórroga justificada,  no presenten las acciones de mejora de los informes de auditoría interna dentro de los 10 dias siguientes al recibo de los mismos</t>
  </si>
  <si>
    <t>En los casos que amerite, mediante comunicación escrita se le informará al Grupo de Control Disciplinario Interno sobre el incumplimiento del envío de las acciones de mejora de las auditorias de Control Interno</t>
  </si>
  <si>
    <t xml:space="preserve">Reporte del incumplimiento sobre las auditorias que no presenten acciones de emjora oportunamente  </t>
  </si>
  <si>
    <t xml:space="preserve"> Información y Comunicación:
A pesar de tener definidas las líneas de autoridad, los canales de comunicación entre las distintas dependencias, presenta debilidades.
No se cuenta con una adecuada infraestructura de comunicaciones entre el Nivel central y las Direcciones Territoriales e Inspecciones Fluviales, </t>
  </si>
  <si>
    <t xml:space="preserve">toda vez que la información en algunas de éstas no fluye con la debida oportunidad que permita el efectivo cumplimiento de las actividades propuestas. 
</t>
  </si>
  <si>
    <t xml:space="preserve">lo cual posibilita que se puedan presentar riesgos en cuanto confiabilidad, oportunidad, integridad y disponibilidad de la información.
</t>
  </si>
  <si>
    <t>Se llevará a cabo un proceso de contratación para la adquisición de una solución de acceso a internet con cobertura nacional contando con vigencias futuras</t>
  </si>
  <si>
    <t xml:space="preserve">Optimizar y estabilizar los Canales de accesos de comunicación </t>
  </si>
  <si>
    <t xml:space="preserve">
Adquirir servicio de internet a nivel nacional de acuerdo con la oferta de cada jurisdicción</t>
  </si>
  <si>
    <t>Adquisición del servicio de Internet con cobertura nacional</t>
  </si>
  <si>
    <t xml:space="preserve">Secretaria General  y Grupo de Informatica. </t>
  </si>
  <si>
    <t xml:space="preserve"> Gestión Documental - Dirección Territorial Antioquia-
La ley 594 de 2000, define en el artículo 23 el archivo de gestión como aquella documentación que es sometida a continua utilización y  consulta administrativa. En la DTA durante el proceso de revisión legal y administrativa de los trámites de expedición de especies venales, se encontró de manera recurrente que las carpetas carecen de foliación y adecuado archivo de los soportes producidos en cada trámite. 
</t>
  </si>
  <si>
    <t>Debido a deficiencias de control en el sistema de archivo,</t>
  </si>
  <si>
    <t xml:space="preserve"> lo que conduce a incremento de riesgo por pérdida o a un manejo inadecuado de los soportes de los  trámites de la Dirección Territorial. </t>
  </si>
  <si>
    <t>Enviar memorando circular a las Direcciones Territoriales recordándoles la obligatoriedad de mantener organizado el archivo de Gestión, de conformidad con el Manual de Archivo que se encuentra en la Intranet.</t>
  </si>
  <si>
    <t>Mantener debidamente organizados los archivos de gestión acorde con el Manual de Archivo del Ministerio de Transporte.</t>
  </si>
  <si>
    <t>Memorando circular especificando lineamientos y necesidad de mantener el archivo organizado para que sea de fácil consulta.</t>
  </si>
  <si>
    <t>Memorando circular</t>
  </si>
  <si>
    <t>Aplicar en el archivo de la Dirección Territorial Antioquia las normas del Archivo General de la Nación.</t>
  </si>
  <si>
    <t>Mantener un archivo adecuado y funcional  que permita una consulta ágil.</t>
  </si>
  <si>
    <t>Se ajustara el archivo de acuerdo a las normas del Archivo General de la Nación.</t>
  </si>
  <si>
    <t>Archivo ajustado</t>
  </si>
  <si>
    <t>Dirección Territorial Antioquia</t>
  </si>
  <si>
    <t xml:space="preserve"> Terminal Marítimo de Cartagena
Se observa que el Ministerio no ha transferido el Terminal Marítimo de Cartagena, de acuerdo con lo establecido en el artículo 3 del Decreto 2056 de 2003, </t>
  </si>
  <si>
    <t xml:space="preserve">debido a las dificultades en el levantamiento topográfico, dado que existen  inconvenientes con la determinación de algunos linderos de los terrenos, </t>
  </si>
  <si>
    <t>por lo cual persiste el pago de impuesto predial por el Ministerio, por dicho bien.</t>
  </si>
  <si>
    <r>
      <t>1)</t>
    </r>
    <r>
      <rPr>
        <sz val="9.5"/>
        <rFont val="Arial"/>
        <family val="2"/>
      </rPr>
      <t xml:space="preserve"> Solicitar el apoyo a la DIMAR, para identificar las zonas de uso público y de bajamar del Terminal Marítimo del Distrito de  Cartagena, conforme el levantamiento topográfico contratado por el MT. </t>
    </r>
    <r>
      <rPr>
        <b/>
        <sz val="9.5"/>
        <rFont val="Arial"/>
        <family val="2"/>
      </rPr>
      <t xml:space="preserve">2) </t>
    </r>
    <r>
      <rPr>
        <sz val="9.5"/>
        <rFont val="Arial"/>
        <family val="2"/>
      </rPr>
      <t>Transferir al INVIAS el Terminal Marítimo del Distrito de Cartagena. 3</t>
    </r>
    <r>
      <rPr>
        <b/>
        <sz val="9.5"/>
        <rFont val="Arial"/>
        <family val="2"/>
      </rPr>
      <t>)</t>
    </r>
    <r>
      <rPr>
        <sz val="9.5"/>
        <rFont val="Arial"/>
        <family val="2"/>
      </rPr>
      <t xml:space="preserve"> Enviar Acto Administrativo a la Oficina de Registro de Instrumentos Públicos de Cartagena. </t>
    </r>
  </si>
  <si>
    <t>Transferencia del Terminal Marítimo del Distrito de  Cartagena al INVIAS, conforme los Decretos 2053 y 2056 de 2003.</t>
  </si>
  <si>
    <t>1) comunicación a la DIMAR. 2) Acto Administrativo de Transferir a INVIAS el terminal marítimo de Cartagena de Indias</t>
  </si>
  <si>
    <t>Oficio  y Acto  Administrativo</t>
  </si>
  <si>
    <t xml:space="preserve">Lote frente al Terminal Marítimo de Barranquilla
La Entidad, no puede adelantar el programa de titulación establecido en la Ley 1001 de 2005, del lote ubicado frente al Terminal Marítimo de Barranquilla, por cuanto dicho predio es requerido por este Ministerio para expansión Portuaria por su ubicación; igualmente, no ha logrado transferirlo, enajenarlo o usufructuarlo, </t>
  </si>
  <si>
    <t xml:space="preserve">debido a que se encuentra invadido desde la entrega por parte de Foncolpuertos, </t>
  </si>
  <si>
    <t>lo que ha ocasionado que la Entidad siga incurriendo en gastos por impuestos y demás gravámenes</t>
  </si>
  <si>
    <t>Solicitar a la Alcaldía de Barranquilla la reubicación de los ocupantes  del predio</t>
  </si>
  <si>
    <t>Involucrar a la Alcaldía Distrital de Barranquilla en la búsqueda de la solución al problema de invasión  del predio</t>
  </si>
  <si>
    <t xml:space="preserve">1. Mediante oficios, el Ministerio reiterará  a la Alcaldía de Barranquilla la reubicación de los ocupantes del predio invadido.                                                                  2. solicitar asesoría a la Contraloría General de la República sobre el procedimiento a seguir. </t>
  </si>
  <si>
    <t>oficios</t>
  </si>
  <si>
    <t>Solicitar al Concejo Distrital de Barranquilla la exención del pago del Impuesto Predial del Inmueble conocido como lote frente al Terminal por encontrarse invadido.</t>
  </si>
  <si>
    <t>Evitar el pago de Impuesto Predial de aquellos  Inmuebles   sobre los cuales el Ministerio de Transporte no tiene la  posesión</t>
  </si>
  <si>
    <t xml:space="preserve">1. Mediante oficios, solicitar al Concejo Distrital de Barranquilla la exención del pago del impuesto Predial.                                                      </t>
  </si>
  <si>
    <t xml:space="preserve"> Transbordador Santa Cecilia
A la fecha, la Entidad no ha dado traslado del transbordador “Santa Cecilia” a Cormagdalena, por cuanto se encontraba efectuando las actividades de reflote y reparación del mismo; </t>
  </si>
  <si>
    <t xml:space="preserve">persistiendo el incumplimiento al Decreto 2056 del 2003 y el literal L) del artículo 17 de la ley 161, 
</t>
  </si>
  <si>
    <t>situación que puede sobreestimar  los estados financieros.</t>
  </si>
  <si>
    <t>El transbordador Santa Cecilia fue entregado a Cormagdalena mediante Acta No. 01 del 09 de julio de 2010.  Realizar los Asientos Contables correspondientes.</t>
  </si>
  <si>
    <t>Dar cumplimiento a la obligación de transferir los trasbordadores a Cormagdalena.</t>
  </si>
  <si>
    <t xml:space="preserve">Acta de entrega, comprobante de salida de bienes, boletín  y  Asientos Contables  </t>
  </si>
  <si>
    <t>Comprobante de salida, boletín y Registros Contables</t>
  </si>
  <si>
    <t xml:space="preserve">Pago extemporánea de impuestos
El Ministerio no cancelo los impuestos correspondientes a los años 1998, 1999, 2000, 2001, 2002 y 2003, del lote de terreno ubicado en el Barrio Manga en la Bahía de la ciudad de Cartagena, aduciendo que la Secretaria de Hacienda Distrital de Cartagena, expedía facturas de cobro de impuesto predial con  un número de cédula catastral que el Ministerio no conocía, número de matrícula inmobiliaria desconocida y como propietario EDURBE. A diciembre 31 de 2009, la Secretaria de Hacienda de Cartagena ya corrigió dichas inconsistencias, sin embargo el Ministerio aún no ha adelantado el proceso judicial en contra de esta secretaria. </t>
  </si>
  <si>
    <t>debido a la falta de gestión en los pagos</t>
  </si>
  <si>
    <t>Lo que generó que en el año 2007, el Ministerio pagará $607.4 millones , por concepto de intereses de mora y sanción; lo cual que genero detrimento patrimonial.</t>
  </si>
  <si>
    <t>Continuar con las reclamación ante la Secretaría de Hacienda del Distrito de  Cartagena para la devolución de los dineros</t>
  </si>
  <si>
    <t>Recuperar  de la Secretaría de Hacienda de Cartagena  de Indias el cobro de lo no debido</t>
  </si>
  <si>
    <t>1) Oficios a la Secretaría de Hacienda de Cartagena de Indias                                 2) Memorando a la Oficina  Asesora Jurídica del Ministerio  para adelantar acciones judiciales, si a ello hubiere lugar.</t>
  </si>
  <si>
    <t>Requerimientos necesarios a la Secretaría de Hacienda y acciones jurídicas, si son del caso</t>
  </si>
  <si>
    <t xml:space="preserve"> Evaluación de competencias gerenciales
Como resultado del análisis selectivo a los procesos para proveer cargos de libre nombramiento y remoción, se observó que en las carpetas de dos historias laborales, no reposa constancia del análisis previo del Comité Técnico, órgano encargado de verificar las competencias gerenciales de los candidatos a ocupar los cargos de libre nombramiento y remoción a proveer.</t>
  </si>
  <si>
    <t xml:space="preserve"> el hecho de no incluir la constancia de participación de los aspirantes  en dicho proceso previo, </t>
  </si>
  <si>
    <t>dejan de documentar el uso de la herramienta legal, como soporte de que el nombrado cumple con las competencias requeridas y se ajusta al perfil del cargo.</t>
  </si>
  <si>
    <t>Archivar en las Historias Laborales de los funcionarios  de libre nombramiento y remoción que requieran  de evaluación de competencias gerenciales, el análisis  previo del Comité Técnico para la Evaluación de Competencias Gerenciales del Ministerio.</t>
  </si>
  <si>
    <t xml:space="preserve">Que en las Historias Laborales de los funcionarios de libre nombramiento que requieran de evaluación de competencias gerenciales, se incorpore el análisis previo del  Comité de Competencias Gerenciales  del Ministerio </t>
  </si>
  <si>
    <t>Incorporar a las Historias Laborales el análisis previo del Comité Técnico de Competencias Gerenciales, de los funcionarios de libre nombramiento que requieran la evaluación de competencias gerenciales</t>
  </si>
  <si>
    <t xml:space="preserve">Archivar en las Historias Laborales el  análisis  previo del Comité de Competencias Gerenciales. </t>
  </si>
  <si>
    <t>Subdirección del Talento Humano</t>
  </si>
  <si>
    <t xml:space="preserve"> Evaluación para asignar prima técnica 
La entidad tiene implementado un sistema para la asignación de la prima técnica por evaluación de desempeño , sin embargo al realizar análisis de la historia laboral  del Director Técnico Código 0100 grado 19 , se evidenció que en la misma no reposa la evaluación que aplica los criterios de ponderación, para la asignación de prima técnica al referido funcionario. </t>
  </si>
  <si>
    <t>Debilidades aplicación del procedimiento</t>
  </si>
  <si>
    <t xml:space="preserve">Lo anterior debido a posible inobservancia al sistema establecido por el Ministerio para tal fin.  Lo expuesto determina la presunta inaplicación de lo contemplado en la Resolución No. 010111 del 6 de agosto de 2002. </t>
  </si>
  <si>
    <t>Archivar en las Historias Laborales de los funcionarios que se les asigne  la prima técnica, el documento de  evaluación para la asignación.</t>
  </si>
  <si>
    <t xml:space="preserve">Que las Historias Laborales de los funcionarios que se les asigne la prima técnica, contengan los documentos relacionados con la evaluación para la asignación. </t>
  </si>
  <si>
    <t xml:space="preserve">Incorporar en las Historias Laborales de los funcionarios a los cuales se les asigne la prima técnica , el documento de evaluación para la asignación. </t>
  </si>
  <si>
    <t xml:space="preserve">Archivar en las Historias Laborales el Documento de Evaluación para la asignación de prima técnica. </t>
  </si>
  <si>
    <t xml:space="preserve"> Archivo de quejas - Dirección Territorial Antioquia (disciplinario)-
En el Título IV, Administración de los archivos, artículos 11,12 y en el Titulo V, Gestión de Documentos, artículo 26 de la ley 594 de 2000, establece la responsabilidad y obligatoriedad del manejo y administración de los documentos de la entidad. Se evidenció, que con los documentos producto de las actuaciones a las quejas, los reclamos, las sugerencias y los derechos de petición no se conforma un expediente. </t>
  </si>
  <si>
    <t>Situación que se presenta por falta de gestión administrativa que garantice el manejo adecuado de los registros y posterior archivo de estas;</t>
  </si>
  <si>
    <t xml:space="preserve"> lo que dificulta el monitoreo del estado real de las quejas y reclamos tramitados en la entidad. </t>
  </si>
  <si>
    <t xml:space="preserve"> Plan  Indicativo y Metas - Dirección Territorial Antioquia-
La DTA recibió durante la vigencia 2009, un total de 70 quejas y se determina el indicador para el  proceso de “Atención al Ciudadano” como respuesta oportuna de quejas y reclamos con una  meta del 90%. Sin embargo en la Dirección Territorial para el cuarto trimestre de 2009 se presenta un porcentaje de ejecución  del 68,18% (13), para un consolidado anual del 83,67%(59). </t>
  </si>
  <si>
    <t>este resultado se  dá por la  falta de oportunidad en las respuestas por parte de la DTA,</t>
  </si>
  <si>
    <t xml:space="preserve"> lo que conduce a no satisfacer de manera oportuna los requerimientos de la ciudadanía.
</t>
  </si>
  <si>
    <t>Dar oportuno trámite a las quejas que se reciban en la Dirección Territorial Antioquia.</t>
  </si>
  <si>
    <t>Maximizar la eficiencia en la atención al ciudadano.</t>
  </si>
  <si>
    <t>Atender oportunamente las quejas presentadas en la Dirección Territorial Antioquia.</t>
  </si>
  <si>
    <t>Quejas Atendidas</t>
  </si>
  <si>
    <t xml:space="preserve">Dirección de Transporte y Tránsito y Dirección Territorial Antioquia </t>
  </si>
  <si>
    <t xml:space="preserve"> Elaboración contrato No 098/08 (Disciplinario)
Se presentaron debilidades en la elaboración del contrato No. 098 de diciembre de 2008, en cuanto a que omitió hacer referencia al pago del IVA, el cual fue cancelado mensualmente al contratista, conforme lo registran las actas y facturas suscrita entre el Ministerio y ALMAGRARIO, lo que generó saldo a favor del contratista por $110.8 millones, los cuales fueron cancelados con recursos de otra vigencia. Además, se observó que para el pago de los servicios prestados entre el 1 de septiembre al 23 de octubre de 2009, en la sede de ALMAGRARIO del Valle, omitieron hacer uso de la conciliación prejudicial o del acta de liquidación para cancelar el saldo a favor del contratista por servicios prestados.</t>
  </si>
  <si>
    <t xml:space="preserve">  Debido a deficiencias en el control y supervisión de la ejecución contractual, que no dieron cuenta de la terminación de los recursos apropiados para el contrato. </t>
  </si>
  <si>
    <t>Lo anterior determina la presunta vulneración del artículo 6º Decreto 2511 de 1998 y del principio responsabilidad, contenido en el numeral 1 del artículo 26 de la Ley 80 de 1993.</t>
  </si>
  <si>
    <t>Impartir instrucciones mediante Memorando Circular a las Unidades Ejecutoras para  que tanto en los Estudios  y Documentos Previos, como en las ofertas presentadas por los proponentes se discrimine claramente los precios que conforman el valor total de la propuesta, teniendo en cuenta si el bien o servicio a contratar está exento  o no de IVA, para lo cual se deberá tener en cuenta la información contenida en el Registro Único Tributario - RUT y en el formato de Información General del Beneficiario que aporte el proponente. En el evento en que el bien o servicio a adquirir esté exento de IVA, el proponente deberá sustentar claramente tal circunstancia.</t>
  </si>
  <si>
    <t>Exigir por parte de la Entidad que en todas las propuestas presentadas por los posibles contratistas se discriminen claramente los ítems y valores que forman parte del precio total ofrecido.</t>
  </si>
  <si>
    <t>Memorando Circular impartiendo instrucciones para el cumplimiento del objetivo propuesto</t>
  </si>
  <si>
    <t>Memorando Circular</t>
  </si>
  <si>
    <t>Dirección de Transporte y Tránsito y Oficina  Asesora Jurídica</t>
  </si>
  <si>
    <t>Exigir mediante Memorando Circular a los supervisores de los contratos  y/o convenios el estricto cumplimiento del Manual de  Supervisión  e Interventoría de Contratos vigente, adoptado mediante resolución 002444 de junio 18 de 2010, en especial sobre la  vigilancia y control que deben ejercer a los contratos y/o convenios a su cargo.</t>
  </si>
  <si>
    <t>Exigir que el control sobre la ejecución de los contratos y/o convenios se adelante en forma eficiente y oportuna por parte de los supervisores.</t>
  </si>
  <si>
    <t>Memorando Circular reinterando el deber de cumplir eficientemente la supervisión de los contratos y/o convenios.</t>
  </si>
  <si>
    <t xml:space="preserve"> Pago Anticipado (Disciplinario-Fiscal)
Del análisis realizado al contrato No. 098 de 10 diciembre de 2008, cuyo objeto es el depósito y custodia de los vehículos para la desintegración física, se determinó que en las actas de entregas y pagos parciales de recibo definitivo y de liquidación, suscritas entre el contratista y los interventores, no se evidencia la prestación del servicio correspondiente al pago anticipado dado al contratista por $12.3 millones. ,</t>
  </si>
  <si>
    <t xml:space="preserve">Lo anterior debido a la falta de control a los pagos realizados, lo que generó que se liquidara el contrato sin tener en cuenta este pago. </t>
  </si>
  <si>
    <t>Lo que se constituye en un hallazgo con presunta connotación fiscal en la cuantía indicada y presunta vulneración al numeral 2 del artículo 30 de la Ley 80 de 1993.</t>
  </si>
  <si>
    <t>Impartir instrucciones a través de Memorando Circular a las Unidades Ejecutoras, en el sentido de indicar que en los contratos de tracto sucesivo donde se pacte pago anticipado, la Unidad Ejecutora deberá justificar en forma detallada la conveniencia de acordar la entrega de recursos bajo esta modalidad.</t>
  </si>
  <si>
    <t>Ejercer un mayor control a través de los supervisores e interventores de los contratos y convenios, sobre la destinación de los recursos entregados por el Ministerio a los contratistas.</t>
  </si>
  <si>
    <t>Memorando Circular reinterando el deber de cumplir eficientemente la supervisión de los contratos y convenios.</t>
  </si>
  <si>
    <t>Se oficiará a la Sociedad Almacenes Generales de Depósito  Almagrario S.A. para que explique, sustente y soporte cómo fueron invertidos los $12.3 millones, entregados como Pago Anticipado por el Ministerio de Transporte para la Prestación del Servicio  estipulado en el contrato número 098 de 2008.  Con la información entregada por Almagrario S.A, el Ministerio procederá a  analizar y verificar que efectivamente  dichos recursos se utilizaron en la prestación del servicio objeto del contrato precitado.</t>
  </si>
  <si>
    <t>Verificar que el pago anticipado de $12,3 millones entregados por el Ministerio de Transporte a la Sociedad Almagrario S.A., fueron invertidos en la Prestación del Servicio acordado en el contrato número 098 de 2008.</t>
  </si>
  <si>
    <t>Verificar la utilización dada al pago anticipado de $12.3 millones para  la ejecución del contrato 098 de 2008.</t>
  </si>
  <si>
    <t>Oficio - Documentos de verificación</t>
  </si>
  <si>
    <t>En el evento que el Ministerio de Transporte en la verificación de los soportes concluya que el pago anticipado de $12.3 millones no fueron invertidos en la prestación del servicio pactado en el contrato 098 de 2008,  se procederá a solicitar a la Sociedad Almagrario S.A,  el reintegro de los dineros entregados como pago anticipado y sus rendimientos financieros.</t>
  </si>
  <si>
    <t>Requerir a Almagrario S.A., el reintegro los $12,3 millones y sus rendimientos financierios al Ministerio de Transporte</t>
  </si>
  <si>
    <t>Solicitud a Almagrario el reintegro del pago anticipado y sus rendimientos financieros</t>
  </si>
  <si>
    <t xml:space="preserve">  Disponibilidad del área 
En la oferta económica y la cláusula cuarta del contrato No. 98/08,  se estableció que el área disponible para desarrollar la operación logística de desintegración física total de los vehículos en los patios de Fontibón, sería de 300 metros cuadrados y cuyo valor mensual se cobraría en $5.8 millones. En las facturas y en las actas mensuales suscritas para el recibo parcial de prestación de servicios, se detalla el cobro por la disponibilidad exclusiva del área de 400 metros cuadrados con un valor mensual de $7.8 millones; revisadas las actas suscritas entre el interventor y el contratista, se determinó que se canceló este último valor  desde el inicio del contrato, </t>
  </si>
  <si>
    <t>falta de control por parte de la interventoria</t>
  </si>
  <si>
    <t xml:space="preserve">lo que generó un pago adicional al contratista.
</t>
  </si>
  <si>
    <t xml:space="preserve">Exigir a los interventores de los contratos con Almagrario el estricto cumplimiento de las condiciones estipuladas en los mismos. Igual forma realizar conjuntamente las mediciones del área donde se desintegra para confirmar los espacios utilizados. </t>
  </si>
  <si>
    <t>Garantizar el cumplimiento del contratos con Almagrario</t>
  </si>
  <si>
    <t>Exigir por escrito al interventor el cumplimiento estricto de sus funciones como también que deben realizar mediciones períodicas a los espacios contratados</t>
  </si>
  <si>
    <t>memorando y formato de mediciones</t>
  </si>
  <si>
    <t xml:space="preserve"> Contratos con ALMAGRARIO
Del estudio a los contratos suscritos con ALMAGRARIO , cuyo objeto es el depósito y custodia de los vehículos para la desintegración física, se observó lo siguiente:
• No hay claridad de los datos reportados en la relación que se anexa en las actas de recibo parcial, las cuales soportan los servicios prestados por almacenamiento y utilización de área en ALMAGRARIO, toda vez que se presentan datos imprecisos y en algunos soportes no se logra establecer los meses que se están pagando; dificultando el seguimiento a los mismos.
• En las carpetas de los contratos, no reposan todas las actas suscritas por los interventores, lo que genera incumplimiento a lo establecido en el numeral 4 de la cláusula undécima del contrato.
• En algunos casos, no se incluyen todos los documentos que soportan los cobros, como son las facturas de utilización de grúa y las actas de medición del área adicional.</t>
  </si>
  <si>
    <t xml:space="preserve">Lo anterior debido a que no se ejerció un control y seguimiento consolidado y efectivo al  contrato, 
</t>
  </si>
  <si>
    <t>lo que generó que se excediera la ejecución de los servicios prestados superando el valor total del contrato.</t>
  </si>
  <si>
    <t>Exigir por escrito al interventor el cumplimieno estricto de sus funciones como también que deben realizar mediciones periódicas a los espacios contratados</t>
  </si>
  <si>
    <t xml:space="preserve"> Deficiencias contrato de prestación de servicios No. 018 de 2009 (Disciplinario) 
Se evidencian debilidades en la aplicación del mecanismo de selección por contratación directa, para la celebración del contrato de prestación de servicios profesionales No. 018 de 2009,  por cuanto dentro del análisis de los documentos soporte, hoja de vida y experiencia laboral, los mismos no demuestra la idoneidad y experiencia requerida relacionada para el desarrollo del objeto, cual es la asistencia jurídica para el desarrollo de políticas en infraestructura de transporte. 
El contratista se graduó en noviembre de 2008 y el contrato se suscribió en enero de 2009; y la única experiencia que acredita, es en el sector privado en una institución de salud, la cual no es específica o relacionada con la infraestructura vial, ni sus políticas.</t>
  </si>
  <si>
    <t>por cuanto dentro del análisis de los documentos soporte, hoja de vida y experiencia laboral, no demuestran la idoneidad y la experiencia requerida para el desarrollo del objeto contractual.</t>
  </si>
  <si>
    <t xml:space="preserve">Lo anterior determina presunta vulneración a lo establecido Artículo 24 y 32 numeral 3) de la ley 80 de 1993, Literal h) numeral 4 artículo 2 ley 1150 de 2007Articulo 77 y 82 decreto 2474 de 2008.
</t>
  </si>
  <si>
    <t>Exigir a las Unidades Ejecutoras a través de memorando circular, mayor control  en la revisión y verificación de los requisitos de idoneidad y experiencia  de los eventuales contratistas, analizando detenidamente la información y documentos que soportan la idoneidad y experiencia para ejecutar el objeto contractual.</t>
  </si>
  <si>
    <t>Verificar  que los posibles contratistas cuenten con la idoneidad y experiencia requeridas para el cabal cumplimiento del objeto contractual.</t>
  </si>
  <si>
    <t>Memorando circular impartiendo instrucciones a Unidades Ejecutoras,  para que se  aplique  rigurosamente  el Manual de Contratación.</t>
  </si>
  <si>
    <t>Secretaría General, Dirección de Infraestructura y Oficina Asesora Jurídica</t>
  </si>
  <si>
    <t xml:space="preserve">Contrato 030 de 2009
En el análisis del contrato 030 de 2009, se evidenció la extemporaneidad en la aprobación de la póliza que ampara los contratos modificatorios, con una diferencia de tiempo entre 16 y 6 días a partir del inicio de ejecución de los plazos, </t>
  </si>
  <si>
    <t xml:space="preserve">debido a la deficiencia en la supervisión ý seguimiento contractual. </t>
  </si>
  <si>
    <t xml:space="preserve">Lo anterior puso en riesgo la protección de los intereses del estado.   
</t>
  </si>
  <si>
    <t>Instrucción a los funcionarios del Grupo Contratos de la Oficina Asesora Jurídica para que la garantía exigida en los contratos o convenios que el Ministerio suscriba, sean aprobadas en un término no mayor a tres (3) días hábiles, contados a partir de la fecha de recibo.</t>
  </si>
  <si>
    <t>Aprobar las garantías exigidas en los contratos y convenios dentro de los términos legales, evitando su extemporanidad.</t>
  </si>
  <si>
    <t>Memorando impartiendo instrucciones</t>
  </si>
  <si>
    <t>Oficina Asesora Jurídica</t>
  </si>
  <si>
    <t xml:space="preserve">Orden de Servicio No. 067 de 2009 
En la oferta del consultor presentada a la Entidad para la evaluación y diagnóstico del sistema de gestión de la calidad, se especificó la participación de tres profesionales facilitadores, dirigidos por el contratista; donde la entidad estuvo en riesgo  frente a los terceros que elaboraron para el contratista, así la norma no exigiera garantía por la cuantía, para el amparo correspondiente al pago de salarios, prestaciones sociales e indemnizaciones laborales.
En consecuencia, si bien la Ley exime de la obligatoriedad de la póliza en este caso, no la releva del cuidado y protección a los intereses del Estado donde el Ministerio estuvo en riesgo frente a los terceros en el evento de un posible incumplimiento del empleador, en este caso el contratista. </t>
  </si>
  <si>
    <t xml:space="preserve">Lo anterior obedece a una deficiencia en el control de la Entidad para la etapa de legalización del contrato y  la supervisión y seguimiento al mismo.
</t>
  </si>
  <si>
    <t xml:space="preserve">En consecuencia, si bien la Ley exime de la obligatoriedad de la póliza en este caso, no la releva del cuidado y protección a los intereses del Estado donde el Ministerio estuvo en riesgo frente a los terceros en el evento de un posible incumplimiento del empleador, en este caso el contratista. </t>
  </si>
  <si>
    <t>Aplicar lo establecido en el Manual de Contratación, realizando los estudios previos que identifiquen la necesidad de requerir las pólizas pertinentes.</t>
  </si>
  <si>
    <t>Realizar el proceso de contratación acorde con los procedimientos y requisitos establecidos.</t>
  </si>
  <si>
    <t>Realizar los estudios previos para establecer las pólizas pertinentes en los contratos.</t>
  </si>
  <si>
    <t>Contratos con requerimientos completos.</t>
  </si>
  <si>
    <t>Secretaría General y Oficina Asesora de Planeación</t>
  </si>
  <si>
    <t>Convenio interadministrativo 109 de 2009 
Debilidades en la estructuración del Convenio Administrativo para la transferencia de recursos del proyecto de mejoramiento y mantenimiento de vías en el departamento de Caldas, suscrito el 5 de noviembre de 2009; por cuanto la única exigencia de entrega del primer desembolso fue la suscripción de un acta de iniciación  y la consecuencia de esta situación es que al mes de abril, Inficaldas,  no ha entregado para revisión y aprobación del Ministerio del cronograma total de actividades para la elaboración de estudios y construcción de los proyectos relacionados.</t>
  </si>
  <si>
    <t xml:space="preserve">Lo anterior debido a que no establecieron obligaciones expresas a cargo de la Entidad receptora de la transferencia de recursos, en la fase previa a la firma del Convenio. </t>
  </si>
  <si>
    <t xml:space="preserve">En consecuencia, se entrega el primer desembolso y cuatro meses después, Inficaldas, presenta retrasos en la ejecución, hecho que corrobora la deficiencia planteada.
</t>
  </si>
  <si>
    <t>Para la correcta ejecución de los convenios interadministrativos  para la transferencia de recursos, el Ministerio vigilará que los recursos se ejecuten de acuerdo con  el principio de especialidad del gasto, de manera que los mismos sean invertidos en los proyectos específicos y en las actividades para las cuales fueron asignados.</t>
  </si>
  <si>
    <t xml:space="preserve">Ejercer una adecuada supervisión a la inversión de los recursos de los convenios de transferencias. </t>
  </si>
  <si>
    <t>Ejercer las funciones de supervisión para el control de la adecuada ejecución de los recursos de acuerdo con lo establecido en la cláusula de supervisión de cada convenio (Visitas, solicitud de reportes, verificación de obligaciones y suscripición de actas, entre otras).</t>
  </si>
  <si>
    <t>Cláusula de supervisión.</t>
  </si>
  <si>
    <t xml:space="preserve"> Contrato 031 de 2009
No obstante los requerimientos realizados a la contratista por parte de la interventoria del contrato, los cuales se relacionan con deficiencias en la ejecución del mismo;  en el seguimiento y revisión al folder contractual, se estableció que en el mismo, no reposa la decisión de la Administración frente a lo reportado por la interventoría.  
</t>
  </si>
  <si>
    <t xml:space="preserve">Lo anterior denota debilidad de la Administración en adoptar una conducta activa  frente a las actuaciones del contratista que al parecer no prestaba sus servicios con la regularidad y eficiencia requerida.  </t>
  </si>
  <si>
    <t xml:space="preserve">También determina el presunto incumplimiento frente a lo consignado en el Manual de interventoria y en especial el artículo 4 de la resolución 1444 de 2001, donde se establece la obligación para el Jefe de la Unidad Ejecutora de hacer cumplir el ordenamiento.
</t>
  </si>
  <si>
    <t>Exigir la estricta aplicación de lo estipulado en el Capítulo VII del Manual de Contratación.</t>
  </si>
  <si>
    <t xml:space="preserve"> Contrato 112 de 2009 (Disciplinario)
Se evidenciaron debilidades en la formulación de los estudios previos del objeto a contratar por  deficiencias en la consideración de factores con incidencia en el proceso contractual. Tal es el caso de la interacción del Invias a través de sus Administradores viales en la ejecución del contrato, el cual se constituye en aspecto relevante  que no fue tenido en cuenta para establecer el plazo. Es así como a dos días para finalizar el periodo inicialmente pactado,  el contratista solicita adición en plazo, por cuanto de 114 estaciones a reportar,  los Administradores sólo habían enviado 29 reportes,  de otra parte, también argumentó el contratista, fallas técnicas en el proceso de captura de datos.  </t>
  </si>
  <si>
    <t>Debilidades en la formulación de los estudios previos del objeto a contratar</t>
  </si>
  <si>
    <t xml:space="preserve">En consecuencia, el contrato terminó su ejecución en el doble de tiempo inicialmente previsto. Lo anterior configura una presunta vulneración a lo preceptuado en los numerales 7 y 12 del artículo 25 y del numeral 1 del artículo 26 de la ley 80 de 1993. </t>
  </si>
  <si>
    <t xml:space="preserve">Analizar las necesidades de apoyo administrativo con el fin de desarrollar satisfactoriamente los contratos, para ello se aplicará estrictamente el Manual de Contratos del Ministerio de Transporte, adoptado mediante resolución 2444 de junio de 2010. </t>
  </si>
  <si>
    <t>Cumplimiento estricto de los requisitos para la contratación y posterior cumplimiento de los términos estipulados en los contratos.</t>
  </si>
  <si>
    <t>Análisis y aplicación estricta de las condiciones estipuladas en el Manual de Contratación del Ministerio de Transporte.</t>
  </si>
  <si>
    <t>Contratos ajustados al manual de contratación</t>
  </si>
  <si>
    <t xml:space="preserve">  Contrato 133 de 2009 (Disciplinario)
En la ejecución del referido contrato se estableció un plazo inicial de 28 días, mediante tres actas fue suspendida la ejecución , que resultó en 56 días más en plazo, cuyas decisiones están basadas en factores previsibles para la Administración, antes de la suscripción del contrato .  
La Entidad demuestra con su actuación que existió deficiencia en los estudios previos del objeto a contratar, porque no tuvo en cuenta las condiciones del personal que sería el beneficiario de la capacitación , tampoco previó que el Administrador del Servidor para la adecuación técnica del aplicativo, estaría de vacaciones y que la Oficina de Informática del Ministerio requería 15 días más para la adecuación. Conforme a los postulados definidos en el estatuto contractual , corresponde al contratante determinar con la debida antelación a la apertura del proceso de selección o de la firma del contrato, los estudios previos, entre otros, para la elaboración de los pliegos de condiciones; </t>
  </si>
  <si>
    <t xml:space="preserve">en consecuencia,  se configura la presunta vulneración a lo establecido en el artículo 25 numeral 12 de la ley 80 de 1993.   </t>
  </si>
  <si>
    <t>Recordar a las Unidades Ejecutoras a través de Memorando Circular, el estricto cumplimiento del Manual de Contratación, en relación con la estructuración de los estudios y documentos previos.</t>
  </si>
  <si>
    <t>Elaborar estudios y documentos previos debidamente estructurados que permitan dar cumplimiento a lo planeado para la contratación.</t>
  </si>
  <si>
    <t>Memorando Circular recordando la aplicación del Manual de Contratación, en especial sobre la estructuración de los Estudios y documentos previos</t>
  </si>
  <si>
    <t>Oficina Asesora Jurídica - Unidades Ejecutoras</t>
  </si>
  <si>
    <t xml:space="preserve"> Orden de servicio No. 011 de 2010 (Disciplinario) 
En la justificación para la contratación refieren la necesidad encaminada hacia el apoyo jurídico,  para el cumplimiento de los lineamientos del Plan Nacional de Desarrollo, sin embargo al verificar en el folder contractual, los productos entregados por el contratista no tienen correspondencia con el objeto de la Orden.</t>
  </si>
  <si>
    <t xml:space="preserve">La situación planteada, obedece a las deficiencias en el seguimiento y control a la ejecución del contrato, pues avalaron la recopilación de normas para el Reglamento Interno de Trabajo, como desarrollo del objeto lo cual no guarda relación con el mismo.  
</t>
  </si>
  <si>
    <t>Lo anterior genera un presunto incumplimiento a lo establecido en el numeral 1 artículo 26 de la ley 80 de 1993.</t>
  </si>
  <si>
    <t>Circularizar  memorando para que en las actas de recibo parcial o final  los productos recibidos queden correctamente descritos para que haya consistencia entre lo contratado y los productos entregados</t>
  </si>
  <si>
    <t xml:space="preserve">Dar claridad  en las actas de recibo de bienes o servicios </t>
  </si>
  <si>
    <t>Evitar ambivalencias  dentro de los contenidos de las actas</t>
  </si>
  <si>
    <t xml:space="preserve">Secretaría General </t>
  </si>
  <si>
    <t>Organización expedientes de contratos
Respecto a las expedientes de contratos , se observó que los documentos no están en secuencia lógica de organización,  por cuanto el  primer folio en cada fólder, no es el que registra la fecha más antigua, ni el último el que refleje la más reciente, sino todo lo contrario. De otra parte, cuando el fólder llega al tope de los 200 folios, no se utiliza otra carpeta sino que continúan incluyendo documentos en el mismo folder.</t>
  </si>
  <si>
    <t>Deficiencias en el control de organización del archivo.</t>
  </si>
  <si>
    <t xml:space="preserve">Lo anterior determina presunta inobservancia a lo contemplado en la circular No. 4 de 2003, emanada del Archivo General de la Nación, para la organización del archivo. </t>
  </si>
  <si>
    <t>Reorganización del archivo de los expedientes de contratos y convenios que reposan en el Grupo Contratos de la Oficina Asesora Jurídica, de acuerdo a la normatividad expedida por el Archivo General de la Nación - AGN.</t>
  </si>
  <si>
    <t>Reorganizar el archivo de expedientes de contratos y convenios de conformidad con las normas archivísticas</t>
  </si>
  <si>
    <t>Expedientes de contratos y convenios organizados, suscritos en el 2009 y 2010.</t>
  </si>
  <si>
    <t>Porcentaje de expedientes de contratos y convenios</t>
  </si>
  <si>
    <t xml:space="preserve">Oficina Asesora Jurídica  </t>
  </si>
  <si>
    <t xml:space="preserve">Generalidades Garantía del contrato
En el análisis de la muestra contractual, se determinó en el 100% de la misma, que el sello aprobatorio impuesto en la póliza, no permite identificar el funcionario que aprueba ni el que revisa, si bien no es un requisito de la eficacia del seguro, determina una deficiencia en el procedimiento del área  Administrativa para tal fin y genera un riesgo en la identificación del responsable en el evento de suscitarse un siniestro.
En los documentos contractuales, obrantes en las carpetas suministradas por el Ministerio y que fueron objeto de revisión, la Entidad no deja evidencia del control y seguimiento a las compañías de seguro, a partir de su exigibilidad, respecto a la obligación de las mismas de adecuar el clausulado, en las pólizas de cumplimiento y responsabilidad civil, conforme lo determinó el Decreto 490 de 2009. </t>
  </si>
  <si>
    <t>la Entidad no deja evidencia del control y seguimiento a las compañías de seguro, a partir de su exigibilidad, respecto a la obligación de las mismas de adecuar el clausulado, en las pólizas de cumplimiento y responsabilidad civil</t>
  </si>
  <si>
    <t>Riesgo en la identificación del responsable en el evento de suscitarse un siniestro</t>
  </si>
  <si>
    <t>Diseño y elaboración de un sello de aprobación de Garantías, con los campos necasarios que permitan registrar los nombres de los intervinientes en el proceso.</t>
  </si>
  <si>
    <t>Identificar claramente los funcionarios que intervienen en la aprobación de garantías requeridas en los contratos y convenios suscritos por el Ministerio.</t>
  </si>
  <si>
    <t>Diseño y elaboración de sello para la aprobación de garantías de los contratos y convenios.</t>
  </si>
  <si>
    <t>Sello</t>
  </si>
  <si>
    <t>Secretaría General y Oficina Asesora Jurídica</t>
  </si>
  <si>
    <t>Actualización al formato "Instructivo de Tramité", el cual es entregado a los contratistas cuando suscriben un acuerdo negocial con el Ministerio, en el sentido de instruir que en la constitución de garantías (pólizas) las compañías aseguradoras deberán dar cumplimiento a lo establecido en el Decreto 490 de 2009.</t>
  </si>
  <si>
    <t>Que las condiciones generales de cada póliza deberán ser adjuntadas en original junto con las mismas, por parte del contratista al Grupo Contratos de la Oficina Asesora Jurídica, para su aprobación.</t>
  </si>
  <si>
    <t>Actualización del formato "Instructivo de Trámite", numeral 2, constitución de Garantía.</t>
  </si>
  <si>
    <t>Formato</t>
  </si>
  <si>
    <t xml:space="preserve"> Procesos ejecutivos contra el Ministerio con medida de embargo (Disciplinario)
La Entidad, dentro de su organización no tiene establecido un procedimiento eficaz para el control y seguimiento de las actuaciones judiciales que se surten en las Direcciones Territoriales que dependen de la Dirección de Transporte y Tránsito y solo esporádicamente informan a la Oficina Asesora Jurídica en el Nivel Central. </t>
  </si>
  <si>
    <t>Lo anterior tiene injerencia directa en la deficiente gestión para la recuperación de saldos por fraccionamiento de título en los procesos ejecutivos con medida de embargo a las cuentas del Ministerio, donde existen remanentes de procesos terminados pendientes de legalizar en los estados financieros, desde el año 2000 y cuya cifra asciende a la suma de $2.230 millones.</t>
  </si>
  <si>
    <t>En consecuencia, se determina posible incumplimiento a lo establecido en los artículos 176,177 y 178 del CCA, artículo 60 de la Ley 446 de 1998 y artículos 1 y 2 decreto 1531 de 2001.</t>
  </si>
  <si>
    <t xml:space="preserve">Revisión del procedimiento establecido en la resolución 000158 del 1 de febrero de 2005. </t>
  </si>
  <si>
    <t>Mejorar el procedimiento de gestión de embargos sobre cuentas corrientes del Ministerio de Transporte para hacerlo eficaz.</t>
  </si>
  <si>
    <t>Revisar y modificar   la resolución No 000158 de 1 de febrero de 2005 .</t>
  </si>
  <si>
    <t>Acto Admnistrativo</t>
  </si>
  <si>
    <t>Oficina Asesora Jurídica, Dirección de Transporte y Tránsito, Oficina Asesora  de Planeación, Subdirección Administrativa y Fiananciera.</t>
  </si>
  <si>
    <t>Auditar los procesos ejecutivos en las Direcciones Territoriales que tengan  medida cautelar de embargo, para determinar el estado de títulos.</t>
  </si>
  <si>
    <t>Aclarar y establecer el estado  de los procesos ejecutivos con medida cautelar de embargo en las Direcciones Territoriales.</t>
  </si>
  <si>
    <t>Auditoría a todos los procesos ejecutivos con medida cautelar de embargo en cuentas bancarias del Ministerio de Transporte.</t>
  </si>
  <si>
    <t>Procesos ejecutivos auditados en Direcciones Territoriales.</t>
  </si>
  <si>
    <t>Oficina Asesora Jurídica.</t>
  </si>
  <si>
    <t>Revisión conjunta de saldos entre las áreas Jurídica, Contabilidad y Pagaduría para establecer la situación de cada ejecutivo con medida cautelar de embargo, previendo lo señalado en la Ley 66 de 1993.</t>
  </si>
  <si>
    <t>Verificar y establecer saldos reales  de la cuenta depósitos judiciales.</t>
  </si>
  <si>
    <t>Informe detallado de la revisión y estado de procesos ejecutivos con medida cautelar de embargo.</t>
  </si>
  <si>
    <t>Informe de Revisión Conjunta</t>
  </si>
  <si>
    <t>Oficina Asesora Jurídica y Subdirección Administrativa y Financiera.</t>
  </si>
  <si>
    <t>Control actuaciones Judiciales                                                                                 En revisión efectuada selectivamente al archivo de carpetas de la Oficina Jurídica, que contienen procesos judiciales, se evidenció que  las mismas no son un instrumento eficaz para el seguimiento y control a las actuaciones judiciales por las siguientes razones:
Sólo el 21% de la muestra posee hoja de ruta, herramienta que permite conocer el estado actual del proceso e identificarlo ante el Tribunal y/o juzgado donde cursa, además de ser un instrumento para realizar seguimiento o conocer la oportunidad de las actuaciones del apoderado. Además, se evidenció que existen cinco procesos judiciales, en contra de la Entidad, donde no se contestó la demanda dentro del término legal. 
Además,  si bien cuentan con una base de datos Acces que opera para el registro de la información de los procesos judiciales, ésta no es utilizada como insumo para alimentar los expedientes que reposan en la oficina Jurídica porque éstos se encuentran desactualizados</t>
  </si>
  <si>
    <t xml:space="preserve">Consecuencia de lo expuesto es el riesgo para la Entidad de inoportunidad de las actuaciones procesales, </t>
  </si>
  <si>
    <t>generado en la desorganización del archivo de gestión de las carpetas de actuaciones judiciales y la deficiencia en el control a los apoderados.</t>
  </si>
  <si>
    <t xml:space="preserve">1. Incorporar dentro del expediente de los procesos en curso de Bogotá y Cundinamarca, la hoja de control de procesos Judiciales que se imprime desde las Páginas de la Rama Judicial.                                                                                                                                                                                                                                                                                                                                                                                                                                                                                                          
                                                                                                </t>
  </si>
  <si>
    <t xml:space="preserve">1, Mantener actualizados los  expediente de control de procesos con los reportes que se logran de la Rama Judicial y que se encuentren cursando en Bogotá y Cundinamarca.                                                                                                       
                                                                                                                                                                                </t>
  </si>
  <si>
    <t xml:space="preserve">1, Incorporar el 100%  de  los reportes que se obtienen de la Rama Judicial en cuanto a los  procesos  que cursan en Bogotá y Cundinamarca.                                                                    </t>
  </si>
  <si>
    <t xml:space="preserve"> Reportes Incorporados a expedientes  desde Rama Judicial                                                                                                                                                     </t>
  </si>
  <si>
    <t>2. Elaborar la Circular con la cual se le solicita a las Direcciones Territoriales mantener  organizado un archivo de cada proceso en forma física.</t>
  </si>
  <si>
    <t>2. Organizar los  expedientes de demandas que se llevan en las Direcciones Territoriales.</t>
  </si>
  <si>
    <t xml:space="preserve">2. Solicitar a las Direcciones  Territoriales que mantengan un archivo actualizado   de los expedientes de los procesos que manejan, informando mensualmente de las demandas </t>
  </si>
  <si>
    <t>3. Revisar mensualmente   las fechas críticas de contestación de demandas, verificando la contestación oportuna de cada una de ellas en Bogotá y Cundinamarca.</t>
  </si>
  <si>
    <t>3. Realizar un control mensual de las actuaciones judiciales en cuanto a contestación de demandas en Bogotá y Cundinamarca.</t>
  </si>
  <si>
    <t>3.. Revisión de los reportes de las demandas y su contestación   en Bogotá y Cundinamarca .</t>
  </si>
  <si>
    <t>Revisión de los reportes de demandas y su contestación</t>
  </si>
  <si>
    <t xml:space="preserve"> Formulación de políticas Comité de Defensa judicial y Conciliación 
El Comité de Conciliación fue creado por ley, como una instancia administrativa para el estudio, análisis y formulación de políticas sobre prevención del daño antijurídico y defensa de los intereses de la entidad , y dentro de sus funciones teniendo como base los casos que cursen en contra del Ministerio, debe determinar la causa generadora del conflicto, índice de condenas, tipos de daño y las deficiencias de las actuaciones de los apoderados para que se realicen los correctivos . 
Sin embargo en la revisión de las actas se observó deficiencia en la  actualización en la formulación de las políticas del daño antijurídico, para la vigencia auditada , por cuanto según informan   en el  2009, no realizaron este ejercicio, solo hacen referencia a lo contenido en el Acta No. 011 del 1 de septiembre de 2004 y en marzo 11 de 2010. </t>
  </si>
  <si>
    <t>Lo anterior pone de manifiesto la debilidad del Comité porque no tiene en cuenta la dinámica de los procesos judiciales que introducen aspectos nuevos que ameritan estar en permanente actualización, ni cuentan con un control como son los indicadores de gestión sobre la base de los procesos fallados en contra.</t>
  </si>
  <si>
    <t xml:space="preserve">Consecuencia de lo expuesto es un posible riesgo en la toma de decisiones por deficiencia en los elementos de juicio, porque no han generado políticas que  definan la estrategia de defensa a seguir. </t>
  </si>
  <si>
    <t>Realizar Reuniones del Comité de Defensa Judicial y Conciliación para presentar propuestas de defensa judicial, siguiendo las directrices que para este efecto señala el Ministerio del Interior y de Justicia y el decreto 1214 de 2009.</t>
  </si>
  <si>
    <t>Proponer  las políticas judiciales requeridas.</t>
  </si>
  <si>
    <t>Realizar sesiones mensuales de propuestas de política judicial al Comité de Defensa Judicial y Conciliaciones,  que para este efecto señala el Ministerio del Interior y de Justicia y el decreto 1214 de 2009.</t>
  </si>
  <si>
    <t>Actas de Sesiones</t>
  </si>
  <si>
    <t xml:space="preserve"> Procedimiento para reconocimiento y pago de sentencias    la Entidad presenta deficiencias en la aplicación de un procedimiento para el reconocimiento y pago de sentencias, con fallos condenatorios que se encuentran ejecutoriados y por lo tanto está en riesgo de cancelar intereses a partir de la fecha de ejecutoria.
</t>
  </si>
  <si>
    <t>debido a deficiencas en el control</t>
  </si>
  <si>
    <t>Lo evidenciado pude generar que exista deficiencia en la oportunidad de pago de los fallos ejecutoriados y determine un riesgo de incumplimiento en el oportuno pago que ocasione interese moratorios</t>
  </si>
  <si>
    <t>Desarrollo y establecimiento de herramientas informáticas que controlen la presentación de documentos y la expedición de Actos Administrativos en el pago de sentencias.</t>
  </si>
  <si>
    <t>Que la oficina Asesora Jurídica cuente con una herramienta que cronologicamente controle los tiempos de eventos en pagos de sentencias.</t>
  </si>
  <si>
    <t>Desarrollo de herramienta informática para el pago de sentencias en forma oportuna y eficaz.</t>
  </si>
  <si>
    <t>Sistema Informático</t>
  </si>
  <si>
    <t>Oficina Asesora Jurídica y Grupo de Informática</t>
  </si>
  <si>
    <t xml:space="preserve">Circular a:   DIAN, Abogados de los Beneficiarios, Área de Talento Humano, Área de Notificaciones y Direcciones Territoriales, para que cumplan diligentemente y agilicen el trámite correspondiente.                                                                                                                                          </t>
  </si>
  <si>
    <t>Controlar eficazmente los términos del trámite de pago de sentencias.</t>
  </si>
  <si>
    <t>Circular a los actores externos e internos que intervienen en el trámite de pago de una sentencia.</t>
  </si>
  <si>
    <t>Circular</t>
  </si>
  <si>
    <t xml:space="preserve"> Cartera Reposición Vehicular
Revisado el listado emitido por el Grupo de Ingresos y Cartera, sobre Reposición Vehicular a Diciembre 31 de 2009, con respecto a la información reportada por el Grupo de Certificación para la reposición Vehicular, sobre la exigibilidad de las garantías bancarias relacionadas con esta reposición, se observa que existe una diferencia $ 3.572.5 millones, </t>
  </si>
  <si>
    <t xml:space="preserve">originada en la causación al cierre de la vigencia 2009, de cuentas por cobrar que corresponden a los valores de resoluciones , en las cuales se declara la ocurrencia del siniestro de las pólizas de cumplimiento de disposición legal, emitidas por la entidad en la vigencia 2010, </t>
  </si>
  <si>
    <t>por consiguiente se genera una sobreestimación en la cuenta 147084-Responsabilidades Fiscales, en la cuantía mencionada</t>
  </si>
  <si>
    <t>Registrar en el módulo de ingresos del SIIF, solamente las obligaciones por concepto de Reposición Vehicular que sean remitidas por el Grupo de Notificaciones con la Constancia de Ejecutoría Correspondiente.</t>
  </si>
  <si>
    <t>Mantener actualizados los Estados Financieros del Ministerio para  que  reflejen la la realidad financiera.</t>
  </si>
  <si>
    <t xml:space="preserve">Registro de resoluciones notificadas y ejecutoriadas  por concepto de Reposición Vehicular. </t>
  </si>
  <si>
    <t>Resoluciones registras</t>
  </si>
  <si>
    <t xml:space="preserve"> Declaración DIAN: 
Se evidenció una presunta irregularidad en la presentación de la Declaración mensual de Retención en la Fuente y Otros Impuestos del mes de diciembre de 2009, </t>
  </si>
  <si>
    <t xml:space="preserve">al parecer se utilizó la Firma Digital de un funcionario, quien fuera declarado insubsistente mediante resolución No.004548 del 21 de septiembre de 2009. 
</t>
  </si>
  <si>
    <t>Solicitar a la Subdirección del Talento Humano y verificar, incluir dentro de la comunicación de entrega del cargo, la solicitud de cancelación y cambio de claves, firmas, certificados digitales y demás accesos de los cuales haya sido titular en cumplimiento de su función.</t>
  </si>
  <si>
    <t>Establecer controles que permita la correcta presentación de las obligaciones tributarias</t>
  </si>
  <si>
    <t>Comunicación, entrega de cargo</t>
  </si>
  <si>
    <t>Validar que la firma electrónica corresponda a quien tiene la función asignada  al momento de  presentar y  pagar las obligaciones tributarias</t>
  </si>
  <si>
    <t>Garantizar la adecuada presentación de declaraciones tribuatarias e informes externos</t>
  </si>
  <si>
    <t>Las operaciones electrónicas deben ser firmadas por el funcionario competente</t>
  </si>
  <si>
    <t>Firmas digitales vigentes</t>
  </si>
  <si>
    <t xml:space="preserve"> Otros Activos: 
Se efectuaron ajustes en la cuenta Otros Activos por $400.517 millones, correspondientes a las resoluciones Nos. 001095 y 001096 del 25 de marzo de 2009, y 005731 del 19 de diciembre de 2007, mediante las cuales se transfieren Bienes Inmuebles al INVIAS; actos administrativos recibidos en contabilidad en junio  y noviembre de 2009, y sólo hasta el cierre de la vigencia de 2009 se hicieron los registros contables. 
Por otra parte, se reversaron las valorizaciones correspondientes a los Bienes Inmuebles que fueron traslados a INVIAS  por $127.109 millones, sólo hasta  el cierre de los Estados Contables y no en su oportunidad. </t>
  </si>
  <si>
    <t xml:space="preserve">Lo anterior  debido a falta de control y seguimiento en el proceso contable, </t>
  </si>
  <si>
    <t xml:space="preserve">lo que afecta el Principio de Causación y las cualidades de la información.
</t>
  </si>
  <si>
    <t>Efectuar cruces mensuales entre  los saldos del balance y los saldos de la base de datos de Inventarios de bienes muebles e inmuebles..</t>
  </si>
  <si>
    <t>Lograr saldos conciliados entre el balance y el inventario.</t>
  </si>
  <si>
    <t xml:space="preserve">Cruce de información entre los saldos del balance y la base de inventarios. </t>
  </si>
  <si>
    <t xml:space="preserve">Conciliación mensual </t>
  </si>
  <si>
    <t xml:space="preserve"> Ajuste Inventario
Al corte de 31 de Diciembre de 2009, no se efectuaron los ajustes correspondientes a la cuenta de inventarios y suministros,</t>
  </si>
  <si>
    <t xml:space="preserve"> lo que genera una incertidumbre, con respecto al saldo presentado en el Balance General por $13.840 millones.</t>
  </si>
  <si>
    <t>Efectuar cruces mensuales entre  los saldos del balance contra los saldos de la base de datos de Inventarios de bienes muebles e inmuebles..</t>
  </si>
  <si>
    <t>Lograr saldos conciliados entre el balance y el inventario</t>
  </si>
  <si>
    <t xml:space="preserve">Cruce de información entre los saldos del balance y la base de inventarios </t>
  </si>
  <si>
    <t xml:space="preserve"> Sistemas de Información - Dirección Territorial Antioquia-
Para todos los trámites de especies venales delegadas por el Ministerio del Transporte, se requiere que la red de información virtual se encuentre permanentemente habilitada para el funcionamiento del sistema Galeón que se encuentra en red con el sistema bancario. Sin embargo en el mes de  febrero de 2010 y de manera intermitente durante el proceso auditor permaneció caído el sistema que sólo funciona bajo condiciones de internet, paralizando de esta manera el aplicativo Galeón y el aplicativo ORFEO o de gestión documental para ingreso de nuevas solicitudes de trámites; </t>
  </si>
  <si>
    <t xml:space="preserve">por deficiencias administrativas en la conectividad y no contar la Dirección Territorial con un Plan de contingencia en los sistemas de comunicación,
</t>
  </si>
  <si>
    <t xml:space="preserve"> que conduce enfrentar situación de parálisis en los procesos habituales de la jurisdicción  y el descontento de los diferentes usuarios que en su mayoría corresponden al sector transportador.</t>
  </si>
  <si>
    <t>Grupo de Informática</t>
  </si>
  <si>
    <t xml:space="preserve"> Negocio Misional y Sistemas de información  - Dirección Territorial Valle-
Para alcanzar los objetivos del Negocio Misional la entidad requiere de un alto soporte tecnológico (T.I.), así los ambientes de procesamiento de información son altamente importantes y cuenta entre otros con sistemas y aplicativos como: Galeón, Orfeo y actualmente RUNT.
No obstante, en la Dirección Territorial Valle del Ministerio de Transporte es evidente la dificultad en el uso de los sistemas de información, que presentan entre otras situaciones permanentes caídas, retardos para el acceso y en los términos de respuesta.                                                                                                  Se entiende que esta situación concierne mucho a planta central de la entidad, y que aún cuando su solución no es por tanto sólo del resorte de la Territorial, sí se ve reflejado en su gestión, afectándose la misma. </t>
  </si>
  <si>
    <t xml:space="preserve">lo cual es debido a insuficiencia del ancho de banda asignado a la entidad el cual no satisface las necesidades de navegación en la red e igualmente a la carencia de planes de contingencia, </t>
  </si>
  <si>
    <t xml:space="preserve">con lo cual se genera el tener que implementar otras acciones con premura  para no afectar los resultados de su plan indicativo, se limita la oportuna atención al usuario y por ende la prestación del servicio con la consecuente inconformidad del cliente externo.
</t>
  </si>
  <si>
    <t xml:space="preserve"> Sistema HQ-RUNT .  - Dirección Territorial Valle-
Luego de expedida una gran variedad de normatividad acerca de este sistema, tales como Parágrafo 1º del Artículo 8 de la Ley 769 de 2002 ; Ley 1005 de 2006 ; Resolución 5561 del 22 de diciembre de 2008 ; resoluciones  Nos. 2395 y 2833 del 9 y 26 de Junio de 2009 respectivamente  y Resolución 3545 de agosto de 2009 , entre otras en las que se establecen diferentes plazos para su adecuada entrada en funcionamiento, la Resolución 4775 de octubre 1 de 2009 tiene como filosofía general orientar la resolución de trámites hacia la utilización del sistema HQ-RUNT, el cual tomará básicamente las bases de datos de todos los organismos de tránsito del país para estos efectos.
Se observan Inconsistencia en la implementación del Registro Único Nacional de Tránsito, relacionadas con la falta de definición de lineamientos y formas de llevar todos los trámites y especies venales a través del RUNT; no se han generado los medios para desarrollar estos procesos a través de este aplicativo, entre los cuales, están a cargo directamente con la Dirección Territorial Valle del Ministerio de Transporte según consideración inicial: la expedición de tarjetas de servicio para vehículos de enseñanza automovilística, trámites asociados a remolques, semirremolques, multimodulares y similares y Permisos de Circulación Restringida.
De igual manera, se observan vacíos en la norma vigente Resolución 4775  y por ende falta de reglamentación, respecto a criterios precisos sobre los requisitos a exigirse en la expedición de los diferentes trámites, al igual que de las directrices que deben seguirse por parte de los Organismos de Tránsito. </t>
  </si>
  <si>
    <t xml:space="preserve">La situación es debida a debilidades en la planeación y coordinación de las actividades que demanda la implementación de éste sistema, al igual que la falta de control y seguimiento para adelantar acciones de mejora con oportunidad, así como la falta de certeza sobre la  completa migración de la información al sistema, por parte de los Organismos de Tránsito.
</t>
  </si>
  <si>
    <t>Analizar, estudiar y  ajustar la resolución 4775 de 2009, que recoge todos los trámites del Acuerdo 051 de 1993, con el fin de hacerla más clara y funcional para el usuario.</t>
  </si>
  <si>
    <t>Contar con una norma que de claridad en la interpretación de los trámites que adelantan los usuarios.</t>
  </si>
  <si>
    <t>Expedir resolución.</t>
  </si>
  <si>
    <t xml:space="preserve"> Posibles riesgos de TI
En el envío / recepción  / consolidación de información de trámites desde las Direcciones Territoriales e Inspecciones Fluviales hacia el nivel central pueden surgir riesgos en cuanto confiabilidad, oportunidad, integridad y disponibilidad de la información.
A nivel de las Direcciones Territoriales pueden presentarse riesgos asociados a la disponibilidad de los canales y por ende de los sistemas de información </t>
  </si>
  <si>
    <t>por no contar una adecuada infraestructura de comunicaciones.</t>
  </si>
  <si>
    <t xml:space="preserve">Pérdida del control sobre la información al tener varios hosting donde se alojan sus aplicaciones críticas. </t>
  </si>
  <si>
    <t>Se garantizará el servicio de acceso a internet con altos niveles de disponibilidad con cobertura nacional, de tal forma que los riesgos de oportunidad y disponibilidad de los sistemas de información sean mitigados.</t>
  </si>
  <si>
    <t>Mitigar los riesgos de oportunidad y disponibilidad de los sistemas de información.</t>
  </si>
  <si>
    <t xml:space="preserve">
Suministro de servicio de conectividad permanente a nivel nacional.
</t>
  </si>
  <si>
    <t>Suministro de canal dedicado para las Direcciones Territoriales</t>
  </si>
  <si>
    <t>PLAN DE MEJORAMIENTO VIGENCIA 2008</t>
  </si>
  <si>
    <t>No se evidencia planes de contingencia frente a situaciones desfavorables para la gestión de la entidad y el desempeño esperado del sector transporte.</t>
  </si>
  <si>
    <t>No se evidencian planes de contingencia frente a situaciones desfavorables para la gestión de la entidad y desempeño esperado del sector transporte</t>
  </si>
  <si>
    <t>Inadecuada implementación del plan de acción de manejo de los riesgos, lo que no permite realizar acciones preventivas</t>
  </si>
  <si>
    <t>Realizar análisis de situaciones y elaborar planes de contingencia para las situaciones que así lo ameriten.</t>
  </si>
  <si>
    <t>Establecer planes de contingencia.</t>
  </si>
  <si>
    <t>Análisis de situaciones</t>
  </si>
  <si>
    <t>Informe de análisis</t>
  </si>
  <si>
    <t>Definición planes de contingencia</t>
  </si>
  <si>
    <t>Planes de contingencia</t>
  </si>
  <si>
    <t xml:space="preserve">El sistema de evaluación con que cuenta la Entidad presenta debilidades en su efectividad, ya que no permite generar el mejoramiento continuo de la gestión institucional; puesto que las alternativas de corrección para atenuar debilidades potenciales al interior de la entidad, no ofrecen garantía de la eliminación de la causa de las mismas. </t>
  </si>
  <si>
    <t xml:space="preserve">El sistema de evaluación no es efectivo </t>
  </si>
  <si>
    <t>Las alternativas de corrección para atenuar debilidades no ofrecen garantía de la eliminación de la causa de las mismas</t>
  </si>
  <si>
    <t>Documentar el sistema de evaluación del Ministerio.</t>
  </si>
  <si>
    <t>Tener un sistema de evaluación que permita el mejoramiento continuo.</t>
  </si>
  <si>
    <t>Elaboración de documento</t>
  </si>
  <si>
    <t>Oficina Asesora de Planeación y Control Interno</t>
  </si>
  <si>
    <t>La entidad no ha publicado en la página web, conforme lo señala el numeral 2 de la Directiva Presidencial número 08 de septiembre 2 de  2003, los informes del plan de mejoramiento durante la vigencia 2008, suscrito con la Contraloría General de la República, en el link planes y programas, pues tan sólo se encuentra colgado el correspondiente a la vigencia 2006., lo cual evidencia falta de control en la actualización de dicha página.  Lo anterior genera violación de lo preceptuado en la directiva presidencial mencionada e impide el conocimiento por parte de los usuarios de la web de lo actuado por la entidad frente a dichos planes.</t>
  </si>
  <si>
    <t>Falla de control y cuidado en la actualización de la página Web</t>
  </si>
  <si>
    <t>Impide el conocimiento por parte de los usuarios de la Web</t>
  </si>
  <si>
    <t>Modificar la ubicación  del Plan de Mejoramiento y Seguimientos en el sitio web institucional dejándolo en el Link de Planes, ya que actualmente se encuentra en el vínculo de Control Interno.</t>
  </si>
  <si>
    <t xml:space="preserve">Facilitar la consulta y verificación  de los informes de seguimiento al Plan de Mejoramiento </t>
  </si>
  <si>
    <t>Reubicación de la información de los Planes de Mejoramiento</t>
  </si>
  <si>
    <t>Reubicación de archivo</t>
  </si>
  <si>
    <t>La entidad tiene aplicativos tecnológicos para el manejo de la información, pero aún no cuenta con un Sistema Integrado de Información que contribuya a una efectiva toma de decisiones, es así, que se evidencian debilidades en el flujo oportuno de información hacia el proceso de contabilidad, debido a que algunos procesos se realizan en forma manual, lo cual puede ocasionar retraso en los registros de las transacciones y eventualmente errores en éstos.</t>
  </si>
  <si>
    <t xml:space="preserve">No cuenta con un Sistema Integrado de Información que contribuya a una efectiva toma de decisiones, es así,  que se evidencian debilidades en el flujo oportuno de información hacia el proceso de contabilidad </t>
  </si>
  <si>
    <t>Lo cual puede ocasionar retraso en los registros de las transacciones y eventualmente errores en estos.</t>
  </si>
  <si>
    <t xml:space="preserve">SIIF tiene previsto la implementación de ERP (Plantación de recursos empresariales) que contendrá el módulo de contabilidad. Mientras entra en producción este nuevo módulo, se diseño un sistema de copias de seguridad de la información contable del ministerio, para lo cual el Grupo de contabilidad debe incluir la información pertinente en las carpetas creadas para tal fin.
El grupo de informática mantendrá copias de seguridad físicas, que serán conservadas tanto en este grupo como en la dependencia encargada de la seguridad de los medios magnéticos. </t>
  </si>
  <si>
    <t>Contar con un sistema integrado de información y/o el resguardo de la información Contable.</t>
  </si>
  <si>
    <t>Implementación del sistema</t>
  </si>
  <si>
    <t xml:space="preserve">El Ministerio de Transporte cuenta con un software del Sistema de Gestión Documental – ORFEO -, el cual realiza la aplicación de las tablas de retención documental, asignando en el sistema la respectiva identificación a los radicados internos y externos, teniendo en cuenta la serie y subserie y tipo documental que permite el control del documento durante su ciclo vital.                                                                                                                                               De igual manera este software permite obtener información de manera oportuna y en tiempo real, la cual puede ser utilizada como una herramienta de gestión administrativa en cada una de las dependencias, gracias a las estadísticas y reportes actualizados que éste genera, se pueden evidenciar las cargas de trabajo asignadas a cada funcionario y la respectiva oportunidad en los trámites.  Es así que este sistema maneja términos para el trámite de los distintos tipos documentales.                          Desde este punto de vista, la comisión de auditoría accedió al sistema e hizo seguimiento a algunos documentos radicados y observó en el mismo, que a pesar de que la Entidad, cuenta con esta herramienta electrónica, está se utiliza parcialmente o no se realizan los trámites, procesos y procedimientos establecidos para el mismo (las tareas para las que fue creado).       Es así como de un total 52.387 documentos radicados durante el período del 29 de septiembre de 2008 al 26 de mayo de 2009, se observó que sólo se han archivado 34.945 documentos, que corresponden al 67%, y del restante 33%, no se pudo determinar si se encuentran pendientes de trámite o simplemente no se cerró el proceso en el sistema. Situación observada en los siguiente Grupos de trabajo: Grupo Operativo en Tránsito Terrestre Acuático y Férreo,  Grupo certificación cumplimiento de requisitos registro inicial, Grupo Información y Asesoría Especializada en Materia de Tránsito y Transporte, Grupo de Seguridad Vial.  Lo anterior evidencia la falta de compromiso de los funcionarios responsables de alimentar el sistema y debilidades de autocontrol,  al igual que la deficiencia en el seguimiento de los procesos para el trámite oportuno de los documentos y/o cierre del proceso de los radicados a través del sistema ORFEO.                                                                                                                              </t>
  </si>
  <si>
    <t>Herramienta electrónica solo utiliza parcialmente o  no se realizan los trámites, procesos y procedimientos establecidos para el mismo</t>
  </si>
  <si>
    <t>No se puede determinar si los documentos radicados se encuentran pendientes de trámite o simplemente no se cerró el proceso en el sistema.</t>
  </si>
  <si>
    <t>Circular firmada por el Ministro reiterando el procedimiento para descargar la correspondencia en el aplicativo orfeo</t>
  </si>
  <si>
    <t xml:space="preserve">Fortalecer el autocontrol en las dependencias y el compromiso de los funcionarios frente a sus reponsabilidades con el Sistema. </t>
  </si>
  <si>
    <t>Memorando Interno dirigido a los todos los funcionarios del Ministerio.</t>
  </si>
  <si>
    <t>Memorando Interno</t>
  </si>
  <si>
    <t>Subdirección Administrativa y Financiera y todas las dependencias</t>
  </si>
  <si>
    <t>En la información registrada y reportada en las siguientes fuentes de información SIREV, Galeón, legalización de trámites e informe de especies venales legalizadas 2008 según plan indicativo, se presentan diferencias significativas, tal es el caso del informe de legalización por consumo que reporta un total de 190.273 como la suma de rangos de especies venales legalizadas, y, en el reporte de especies venales tramitadas de acuerdo a la actualización de rangos, arrojados por el aplicativo Galeón se presenta una cantidad total general de 108. 298; así mismo, los datos no son coincidentes con los soportes físicos de los expedientes analizados, ni con los informes elaborados por los funcionarios de la Dirección Territorial.</t>
  </si>
  <si>
    <t>En las fuentes de Información SIREV, Galeón, para la legalización de trámites e informe de especies venales se presentan diferencias significativas</t>
  </si>
  <si>
    <t>Los datos no son coincidentes con los soportes físicos de los expedientes analizados.</t>
  </si>
  <si>
    <t>Como acción correctiva  se han convalidado las observaciones presentadas por la Contraloría.  Como acción preventiva se instalará el sistema R.U.N.T en facturación y expedición de las especies venales.</t>
  </si>
  <si>
    <t>Convalidar la información de las bases de datos en tiempo real.</t>
  </si>
  <si>
    <r>
      <t>1.</t>
    </r>
    <r>
      <rPr>
        <sz val="9.5"/>
        <rFont val="Arial"/>
        <family val="2"/>
      </rPr>
      <t xml:space="preserve"> Puesta en funcionamiento primera etapa del R.U.N.T</t>
    </r>
    <r>
      <rPr>
        <b/>
        <sz val="9"/>
        <rFont val="Arial"/>
        <family val="2"/>
      </rPr>
      <t/>
    </r>
  </si>
  <si>
    <t>Reportes</t>
  </si>
  <si>
    <t xml:space="preserve">Lo anterior, evidencia debilidades de control en los procesos de captura, actualización, validación y confrontación de la información, sin disponerse de  una información que consolide de manera precisa lo gestionado durante el año, lo que afecta la confiabilidad de la información para efectos de evaluación de gestión y toma de decisiones, al igual que no permite tener claridad sobre los logros alcanzados en la vigencia 2008 analizada. La situación descrita también obedece, según manifiesta la entidad, a que se continúa afrontando dificultades técnicas con el aplicativo Galeón relacionadas con oportunidad de respuesta, comunicación en red, continuidad de acceso a los diferentes módulos del software, actualización de datos ingresados, entre otros, que inciden en el movimiento de los indicadores y por lo tanto en la eficiencia y eficacia en las labores desarrolladas. </t>
  </si>
  <si>
    <t xml:space="preserve">2. Puesta en Funcionamiento segunda etapa del R.U.N.T                    </t>
  </si>
  <si>
    <t>En la Dirección Territorial Valle del Ministerio de Transporte aún es alto el volumen de especies venales anuladas;  durante la vigencia 2007 se anuló un total de 740, mientras que en el 2008 se invalidaron 484. Adicionalmente, se registran las anulaciones de especies en formato de acta  sin numero consecutivo y bajo una metodología que genera inconsistencia entre el periodo reportado y el que se registra en el formato. 
La Entidad aduce como causa el “Error de Impresión”, se observó que también incide el volumen de los documentos a imprimir, las caídas del sistema, el aplicativo Galeón pese a su implementación total, presenta limitaciones en su diseño específicamente en lo relacionado con los módulos de impresión.
Así mismo, se detectaron diferencias entre la información reportada en las actas de anulación (484), respecto del reporte de anuladas del aplicativo Galeón el cual presenta un total de 380. 
La situación revela que no es totalmente confiable el registro de anulaciones, y al mismo tiempo que no se consideran las causas reales de la deficiencia, lo que ocasiona ineficacia en los correctivos y controles propuestos para su implementación.</t>
  </si>
  <si>
    <t>Deficiente control en el manejo de especies venales anuladas</t>
  </si>
  <si>
    <t>alto volumen de especies venales anuladas</t>
  </si>
  <si>
    <t xml:space="preserve">Expedir circular sobre el cumplimiento de las condiciones y procedimiento para la anulación de especies venales
</t>
  </si>
  <si>
    <t>Informar a las direcciones territoriales sobre las condiciones y procedimiento para la anulación de especies venales.</t>
  </si>
  <si>
    <t>Establece controles y acciones de correción a la expedición de especies venales</t>
  </si>
  <si>
    <t>circular</t>
  </si>
  <si>
    <t xml:space="preserve">Se evidenciaron actas de reunión del Comité de Coordinación de Control Interno por dependencias correspondientes a la vigencia 2008, que no se encuentran firmadas por los funcionarios que participaron en las reuniones, lo que indica que las mismas al ser apócrifas carecen de valor. 
El hecho de no estar firmadas, puede generar posibles adulteraciones de las mismas, pues estos documentos sin firma no son plena prueba que puedan servir como soporte de una actuación administrativa y/o procesal conforme a lo establecido en el artículo 269 del Código de Procedimiento Civil. 
Es así como Nueve (9) actas de la oficina de Planeación, un (1) acta de la oficina de informática y dos (2) actas de la Oficina de Control Interno, correspondientes a la vigencia 2008 no se encuentran firmadas por los participantes del Comité.
Igualmente, se observó que las actas de reunión del Comité Coordinación del Sistema de Control Interno del Ministerio de Transporte realizada el  25 de junio de 2007, contenida en cuatro (4) folios, no obstante que han transcurrido más de dos (2) vigencias, tampoco está firmada por los funcionarios que participaron en la reunión. </t>
  </si>
  <si>
    <t xml:space="preserve">Actas de comité de Coordinación de Control Interno sin firma </t>
  </si>
  <si>
    <t>Por ser apócifas carecen de valor</t>
  </si>
  <si>
    <t>Firmar la totalidad de las actas de comité por quienes en ella participaron</t>
  </si>
  <si>
    <t>Mantener la documentación soporte de comités debidamente validada por quienes en ellos intervienen</t>
  </si>
  <si>
    <t>Actas debidamente firmadas</t>
  </si>
  <si>
    <t xml:space="preserve">Actas   </t>
  </si>
  <si>
    <t xml:space="preserve">En atención a la solicitud mediante oficio ARMT - 037 del acto administrativo con el cual se reglamenta el Comité de Coordinación de Control Interno, el Ministerio de Transporte con el oficio sin fecha, No. 20091510094691, remitió a la comisión de auditoría, tres actos administrativos, entre ellos las resoluciones 006600 del 22 de diciembre de 1994 y la 005100 de 1 de agosto de 1995. Analizados dichos actos administrativos  se observó que dos de los tres actos entregados, se encontraban derogados .  
Lo anterior evidencia deficiencias en el control de la  información y comunicación, lo cual permite que la entidad oficie y entregue al órgano de control documentos derogados aduciendo que estos se entregan a manera de información para que se observe como se han venido desarrollando las  reglamentaciones. </t>
  </si>
  <si>
    <t>Entrega de documentación no pertinente</t>
  </si>
  <si>
    <t>Desgaste administrativo</t>
  </si>
  <si>
    <t>Entregar a las comisiones auditoras de la Contraloría la información puntualmente solicitada.</t>
  </si>
  <si>
    <t>Entregar la información puntualmente solicitada</t>
  </si>
  <si>
    <t xml:space="preserve">La totalidad de la Información solicitada y entregada oportunamente </t>
  </si>
  <si>
    <t>Información requerida</t>
  </si>
  <si>
    <t>Se observa que los mecanismos de control no son suficientes para atenuar el impacto de los riesgos inherentes; no se producen informes periódicos que sirvan de instrumento para medir con mayor frecuencia la presencia de estos factores y como herramientas para ser aplicados en caso de ocurrencia de riesgos.</t>
  </si>
  <si>
    <t xml:space="preserve">No hay informes que permitan medir la ocurrencia de los riesgos </t>
  </si>
  <si>
    <t>Mecanismos de control no suficientes para atenuar el impacto de los riesgos</t>
  </si>
  <si>
    <t>Revisar, actualizar y evaluar el mapa de riesgos de los procesos del Ministerio.</t>
  </si>
  <si>
    <t>Tener un instrumento para atenuar el impacto de los riesgos.</t>
  </si>
  <si>
    <t>Revisar y actualizar los Mapas de Riesgos.</t>
  </si>
  <si>
    <t>Mapas de Riesgos.</t>
  </si>
  <si>
    <t>Generar informes periódicos sobre los Mapas de Riesgos.</t>
  </si>
  <si>
    <t>Informes de seguimiento.</t>
  </si>
  <si>
    <t xml:space="preserve">Los informes semestrales de avance y cumplimiento del plan de mejoramiento, allegados por el Ministerio de Transporte a la Contraloria General de la República, en cumplimiento de la resolución Orgánica No. 5872 del 2007, no han sido presentados en el formato No. 2 establecido por dicha resolución, debido a falta de cuidado y control de los responsables de la consolidación de dichos informes, lo cual se traduce en incumplimiento del artículo décimo tercero de la mencionada resolución e impide una medición del cumplimiento y por ende dificulta el control  y seguimiento tanto por la entidad como por la CGR. </t>
  </si>
  <si>
    <t>No han sido presentados en el formato No. 2 establecido por dicha resolución. Debido a la falta de cuidado y control de los responsables de la consolidación de dichos informes</t>
  </si>
  <si>
    <t>Impide una medición del cumplimiento y por ende dificulta el control y seguimiento tanto por la entidad como por CGR</t>
  </si>
  <si>
    <t>Presentar los informes semestrales de avance y cumplimiento del plan de mejoramiento a la Contraloría General de la República, en el formato No. 2 de la resolución Orgánica No. 5872 del 2007.</t>
  </si>
  <si>
    <t>Optimizar la presentación de los informes de avance del Plan de Mejoramiento</t>
  </si>
  <si>
    <t>Presentar los informes de avance del Plan de Mejoramiento en en el formato No. 2 de la resolución Orgánica No. 5872 del 2007.</t>
  </si>
  <si>
    <t>Informes de avance del Plan de Mejoramiento</t>
  </si>
  <si>
    <t xml:space="preserve">Se observan algunas deficiencias en cuanto a los registros presentados dentro el seguimiento y control al plan de mejoramiento, por cuanto, algunas de las carpetas implementadas para dicho seguimiento, no contienen documentación soporte, que determine el cumplimiento de las acciones correctivas, no obstante de señalarse un avance del 100%.  Lo anterior, debido a la falta de rigor al momento del seguimiento, que permitan obtener los soportes que reflejen el cumplimiento de las acciones previstas. </t>
  </si>
  <si>
    <t>Algunas de las carpetas implementadas para dicho seguimiento, no contienen documentos soporte.</t>
  </si>
  <si>
    <t>Debido a la falta de rigor al momento del seguimiento, que permitan obtener los soportes que reflejan el cumplimiento de las acciones previstas</t>
  </si>
  <si>
    <t>Oficiar a las dependencias para que dispongan de la evidencia soporte de las acciones de mejora implementadas de acuerdo con el Plan de Mejoramiento, de tal forma que sea de fácil acceso y verificación.</t>
  </si>
  <si>
    <t>Colocar a disposición de las comisiones auditoras de la CGR la evidencia soporte de las acciones de mejora</t>
  </si>
  <si>
    <t xml:space="preserve">Oficiar a las dependencias del Ministerio para que dispongan de la evidencia soporte de las acciones de mejora </t>
  </si>
  <si>
    <t>Se observa que en cumplimiento de la misión institucional, el Ministerio de Transporte no ha sido lo suficientemente eficaz en desarrollo de lo establecido en la Resolución No. 5789 del 21 de diciembre de 2007, debido a que de ochenta metas (80) establecidas en el Plan Indicativo vigencia 2008, se cumplieron  sesenta y una (61), equivalente al setenta y seis por ciento (76%), situación que denota deficiente gestión en los compromisos adquiridos por parte de las dependencias.</t>
  </si>
  <si>
    <t>Deficiente gestión administrativa en le cumplimiento de compromisos adquiridos por parte de las dependencias que conforman las áreas misionales del Ministerio</t>
  </si>
  <si>
    <t>Incumplimiento de las metas establecidas en el Plan de Indicativo según la Resolución No. 5789 del 21 de diciembre de 2007</t>
  </si>
  <si>
    <t>Establecer metas acordes con los recursos existentes. Revisar el procedimiento de elaboración y consolidación del Plan Indicativo con el fin de garantizar que lo formulado allí responda a los objetivos institucionales y cuente con los recursos necesarios para su cumplimiento; fortalecer el seguimiento que sobre el mismo se hace.</t>
  </si>
  <si>
    <t>Mejorar el cumplimiento del Plan Indicativo</t>
  </si>
  <si>
    <t>Presentar el Plan Indicativo del año 2010 sustentado en fichas técnicas.</t>
  </si>
  <si>
    <t>Plan Indicativo</t>
  </si>
  <si>
    <t>Metas cuyo cumplimiento trimestral esten por debajo del 10% generar plan de ajuste</t>
  </si>
  <si>
    <t>Plan de ajuste</t>
  </si>
  <si>
    <t>Todas las dependencias</t>
  </si>
  <si>
    <t>Realizar seguimiento al plan de ajuste</t>
  </si>
  <si>
    <t>Informe</t>
  </si>
  <si>
    <t>En lo que respecta a la Dirección Territorial de Antioquia, la Resolución 005789 de 2007, en el artículo segundo establece la necesidad de enviar al nivel central los reportes trimestrales de avance de ejecución del Plan Indicativo.  Una vez revisados los reportes trimestrales de las actividades desarrolladas en cumplimiento del mismo, se observa que no son confiables, ya que  se presentan diferencias en la información reportada de un periodo a otro en las columnas “Solicitudes pendientes de trimestre(s) anterior(es)” y “Solicitudes atendidas de trimestre(s) anterior(es)”, debido a debilidades de control, lo que no permite una acertada toma de decisiones.</t>
  </si>
  <si>
    <t>Debilidades de control, lo que no permite una acertada toma de decisiones</t>
  </si>
  <si>
    <t>Los informes trimestrales no son confiables, ya que se presentan diferencias en la información reportada de un mes a otro.</t>
  </si>
  <si>
    <t>Dar cumplimiento a la resolución 005789 de 2007, en lo relacionado con los informes trimestrales del Plan Indicativo y tomar los correctivos en cuanto a la coherencia de la información.</t>
  </si>
  <si>
    <t>Aplicar adecuadamente el instructivo para la elaboración de los informes del Plan Indicativo.</t>
  </si>
  <si>
    <t>1.-Realizar reuniones de concertación con las áreas de la Territorial  para elaborar los informes del Plan Indicativo 
2.- Establecer y requerir la información a través de los formatos diseñados.</t>
  </si>
  <si>
    <t>Informes</t>
  </si>
  <si>
    <t>Dirección Territorial Antioquia y Dirección de Transporte y Tránsito</t>
  </si>
  <si>
    <t>La Dirección Territorial Antioquia presenta el 23% de las metas con ejecución por debajo del 70% sin que  la Oficina de Planeación se haya manifestado al respecto.</t>
  </si>
  <si>
    <t>El reporte acumulado sobre el avance de ejecución de las actividades presenta diferencia con el reportado en la evaluación</t>
  </si>
  <si>
    <t>Impide el adecuado seguimiento y control al cumplimiento de las metas propuestas</t>
  </si>
  <si>
    <t xml:space="preserve">Oficina Asesora de Planeación - Dirección de Transporte y Tránsito y Direcciones Territoriales </t>
  </si>
  <si>
    <t>Enviar informes de seguimiento a las Direcciones Territoriales.</t>
  </si>
  <si>
    <t xml:space="preserve">Oficina Asesora de Planeación </t>
  </si>
  <si>
    <t>Dirección de Transporte y Tránsito y Oficina de Control Interno</t>
  </si>
  <si>
    <t>El Acuerdo de Gestión establecido entre el Director de Transporte y Tránsito del Ministerio del Transporte y el Director de la Territorial Antioquia, firmado el 2 de enero de 2008, establece en su cláusula quinta que “el Acuerdo será objeto de una verificación al finalizar la vigencia, dicha evaluación se realizará sobre la base de indicadores de calidad, oportunidad y cantidad”.
• Los indicadores del Acuerdo de Gestión de la Territorial presentan un cumplimiento promedio en valor absoluto según la entidad del 92%.  Una vez efectuada su verificación cualitativa, los resultados reflejan incumplimiento a los principios de eficiencia y eficacia, dado que parte sustancial de ellos, no se presentan técnica y coherentemente definidos (falta una de las variables para efectuar la medición).
• En algunos casos sí se analiza el indicador como un todo y se obtiene un resultado favorable de eficiencia y eficacia, pero sí se analiza puntualmente cada uno de los componentes del indicador en forma individual o por procedimiento, no se cumple con las metas esperadas.  Tal es el caso del Registro Nacional de Carga, rutas, horarios y habilitaciones.  
Lo anterior debido a debilidades de control, que no permiten conocer en un momento dado el real funcionamiento de la Dirección Territorial.</t>
  </si>
  <si>
    <t>Falta variables para efectuar la medición</t>
  </si>
  <si>
    <t>Al realizar su verificación cualitativa; los resultados reflejan incumplimiento a los principios de eficiencia y eficacia</t>
  </si>
  <si>
    <t>Establecer metas acordes con los recursos existentes.</t>
  </si>
  <si>
    <t>Cumplir adecuadamente los objetivos del  Acuerdo de Gestión</t>
  </si>
  <si>
    <t xml:space="preserve">Revisar cualitativa y cuantitativamente los componentes del indicador previa presentación de los reportes.                                                 </t>
  </si>
  <si>
    <r>
      <t xml:space="preserve">Informes de Seguimiento        </t>
    </r>
    <r>
      <rPr>
        <b/>
        <sz val="9"/>
        <rFont val="Arial"/>
        <family val="2"/>
      </rPr>
      <t/>
    </r>
  </si>
  <si>
    <t>Presentar informes sobre el cumpimiento de los objetivos acordados</t>
  </si>
  <si>
    <t>Durante la vigencia 2008 aunque fueron actualizados los mapas de riegos se observa que las debilidades presentadas en los mismos, se corrigieron de manera particular sobre determinadas situaciones en una dependencia específica, pero no se toman correctivos que permitan cubrir la probable reiteración de estas deficiencias en otras áreas.</t>
  </si>
  <si>
    <t>El mapa de riesgo fue actualizado de manera particular.</t>
  </si>
  <si>
    <t>No se toman correctivos de reiteración en otras áreas.</t>
  </si>
  <si>
    <t>Revisar y actulizar el Mapa de Riesgos de los procesos del Ministerio y revisar el procedimiento de seguimiento a los riesgos de la entidad.</t>
  </si>
  <si>
    <t>Mejorar la elaboración y seguimiento de los Mapas de Riesgo.</t>
  </si>
  <si>
    <t>Teniendo en cuenta que la Entidad tiene definido su modelo de operación por procesos, se evidencia que los indicadores establecidos, aunque miden algunos aspectos de la gestión de la entidad, no son suficientes, si se tiene en cuenta que algunas áreas carecen de ellos y adicionalmente no han construido indicadores de Eficiencia y de Economía.  Así mismo, los riesgos de la institución se tienen identificados de manera funcional, mientras que a los controles específicos para mitigarlos no se les miden su efectividad.</t>
  </si>
  <si>
    <t>Los indicadores establecidos aunque miden algunos aspectos de gestión de la entidad, no son suficientes, si se tiene en cuenta que áreas carecen de ellos.</t>
  </si>
  <si>
    <t>No se puede medir su efectividad.</t>
  </si>
  <si>
    <t>Construir los indicadores de eficiencia y economía</t>
  </si>
  <si>
    <t>Contar con indicadores que permitan mejoramiento continuo.</t>
  </si>
  <si>
    <t>Solicitar a la Contraloría,  inducción sobre los indicadores de economía.</t>
  </si>
  <si>
    <t>Acta de reunión.</t>
  </si>
  <si>
    <t>Construcción de indicadores de eficiencia y economía.</t>
  </si>
  <si>
    <t>Documento.</t>
  </si>
  <si>
    <t>Oficina Planeación y todas las dependencias</t>
  </si>
  <si>
    <t xml:space="preserve">Seguimiento  Programas Infraestructura. El proceso de seguimiento técnico a programas en materia de infraestructura que como ente rector del sector transporte debe ejercer el Ministerio, presenta debilidades en cuanto al análisis y verificación de la información que remiten los entes ejecutores y falta de implementación de elementos de evaluación de la misma, por cuanto se limita a la recepción y consolidación de la información, sin que se efectúen mayores análisis de la misma, que propendan por determinar fortalezas y debilidades de los programas y permitan evaluar las políticas del gobierno Nacional en materia de infraestructura de los diferentes modos de transporte.  </t>
  </si>
  <si>
    <t>Se limita a la recepción y consolidación de la información, sin que se efectúen mayores análisis de la misma.</t>
  </si>
  <si>
    <t>Lo que no permite determinar fortalezas y debilidades de los programas, al igual que evaluar las políticas del Gobierno Nacional en materia de infraestructura de los diferentes modos de transporte</t>
  </si>
  <si>
    <t>Incluir en los informes de seguimiento apartir del cuarto trimestre,  información de seguimiento documental del avance de algunos de los principales proyectos de Infraestructura</t>
  </si>
  <si>
    <t xml:space="preserve">Presentar información que pueda servir de referencia para evaluación de los diferentes programas </t>
  </si>
  <si>
    <t>Informes ejecutivos.</t>
  </si>
  <si>
    <t>Informe trimestral</t>
  </si>
  <si>
    <t>Adelantar un proyecto de evaluación Ex - post del programa de aeropuertos comunitarios, bajo la coordinación del Grupo Áereo y Ferreo de la Dirección de Infraestructura.</t>
  </si>
  <si>
    <t>Evaluar el programa de aeropuertos comunitarios.</t>
  </si>
  <si>
    <t>Evaluación expost del programa</t>
  </si>
  <si>
    <t>Realizar Ex post del Programa Integral de Rehabilitación y Mantenimiento Vial y Cuantificación del Pasivo Vial de la red Vial Nacional</t>
  </si>
  <si>
    <t xml:space="preserve">Realizar seguimiento y evaluación Ex - Post a los proyectos a cargo </t>
  </si>
  <si>
    <t>Informe de la consultoría, Acta de Comité</t>
  </si>
  <si>
    <t>Informe, Acta</t>
  </si>
  <si>
    <t>Realizar evaluación ejecutiva del Programa Integral de Rehabilitación y Mantenimiento - PIRM - Instituto Nacional de Vías - Invías</t>
  </si>
  <si>
    <t>Se observa  que las Direcciones Territoriales en la vigencia de 2008, recibieron 919.645 trámites, de los cuales atendieron 854.897, quedando  pendientes por tramitar  64.748 solicitudes, trámites estos que se van  incrementando  trimestre por trimestre; es así como en el primero se dejaron de atender 5.136, en el segundo  9.454, en el tercero  24.313 y finalmente en el cuarto quedaron  25.845 trámites sin atender. La  CGR  no evidenció un Plan de Contingencia  que permita  dar solución a  tal situación, lo cual demuestra deficiencias en la gestión en el cumplimiento de los objetivos asignados a las Direcciones Territoriales (2).</t>
  </si>
  <si>
    <t>La no existencia de un plan de contingencia para dar cumplimiento a lo establecido dentro de sus funciones</t>
  </si>
  <si>
    <t>Las Direcciones Territoriales no dan cabal cumplimiento a los trámites asignados y establecidos como parte de sus funciones.</t>
  </si>
  <si>
    <t>Atender en términos los trámites solicitados ante la entidad</t>
  </si>
  <si>
    <t>Atender de manera oportuna las solicitudes de los usuarios</t>
  </si>
  <si>
    <t>Solicitudes en términos atendidas oportunamente</t>
  </si>
  <si>
    <t>solicitudes atendidas</t>
  </si>
  <si>
    <t>Direcciones Territoriales</t>
  </si>
  <si>
    <t>Suprimir el trámite de Registro Nacional de Carga</t>
  </si>
  <si>
    <t>Expedir decreto para suprimir el trámite de Registro Nacional de Carga</t>
  </si>
  <si>
    <t>En la Dirección Territorial Antioquia, una vez presentada la solicitud por el usuario, el Ministerio de Transporte para decidir se deberá ajustar a los términos que razonablemente cada trámite que demande, con sujeción a la norma aplicable vigente. En aplicación de los artículos 23 al 29 del Decreto 171 de 2001, de 42 solicitudes de rutas y horarios decididas por la Dirección Territorial de Antioquia en el año 2008, el 50% se resolvieron después de transcurridos entre un año y hasta 5 años y medio aproximadamente
  Por otra parte, del total de la información existente en la Dirección Territorial de Antioquia sobre solicitudes de rutas a diciembre de 2008, se encuentran acumuladas sin resolver de vigencias anteriores treinta y nueve (39), recibidas de veintiuna (21) empresas solicitantes; de éstas, 34 fueron radicadas en periodos que van desde los siete (7) meses hasta los seis (6) años.
Así mismo, en aplicación del artículo 51 del Decreto 1927 de 1991, se tienen represadas en la DT Antioquia, nueve (9) solicitudes de adjudicación de rutas, horarios y áreas de operación, radicadas entre los años 1993 a 1997, aún sin decidirse</t>
  </si>
  <si>
    <t>Falta de oportunidad en el tramites de las soluciones presentadas por el usuario.</t>
  </si>
  <si>
    <t>Respuesta a trámites por fuero de los términos legalmente establecidos.</t>
  </si>
  <si>
    <t>Resolver las solicitudes pendientes de rutas y horarios existentes en la territorial por el decreto 1927 de 1991 y el decreto 171 de 2001.</t>
  </si>
  <si>
    <t>Dar cumplimiento a las disposiciones legales</t>
  </si>
  <si>
    <t xml:space="preserve">1.Realizar analisis de los estudios de oferta y demanda                                                                                                                                                                             2 Elaborar resoluciones para rutas no viables 3.Remitir a Planta central rutas viables         </t>
  </si>
  <si>
    <t>Solicitudes tramitadas  de rutas y horaios</t>
  </si>
  <si>
    <t>Los tiempos utilizados por la Dirección Territorial Valle para efectos de dar trámite a las solicitudes de registro nacional de transporte de carga para el año 2008, son superiores a los estipulados en la guía de trámites del Ministerio del Transporte; mientras la guía estipula un tiempo aproximado de 10 días para efectuar el trámite, la territorial se está tomando desde 30 hasta 170 días para producir el documento.
La situación se presenta debido a que no se tiene un adecuado control y seguimiento para que el trámite se realice dentro del término establecido o se tomen medidas para que la norma que regula el trámite se ajuste a los términos realmente requeridos;  esta situación afecta la gestión en cuanto al principio de eficacia.
Es de anotar que la Entidad ha manifestado que atendiendo la afectación del usuario ha priorizado algunos trámites ante situaciones como insuficiencia de recursos.
Similar situación se observó en la expedición de otras especies venales como Solicitud Registro de Combustible y Tarjetas de operación, en las que se  evidencian diferencias en los tiempos de expedición de las Especies Venales, como en los casos donde el trámite está concebido para llevarse a cabo en un plazo de un mes, y en la mayoría de los meses de la muestra revisada, el documento es expedido con antelación, entre 1 y 10 días; y en algunos eventos se realiza en hasta dos o cuatro meses. Es de anotar que para los mismos, no se evidencia en los formatos y expedientes observación alguna, ni se registra la falta de documentación que justifique tal demora.Venales, como en los casos donde el trámite está concebido para llevarse a cabo en un plazo de un mes, y en la mayoría de los meses de la muestra revisada, el documento es expedido con antelación, entre 1 y 10 días; y en algunos eventos se realiza en hasta dos o cuatro meses. Es de anotar que para los mismos, no se evidencia en los formatos y expedientes observación alguna, ni se registra la falta de documentación que justifique tal demora.</t>
  </si>
  <si>
    <t>Realización de los Trámites por parte del MT superiores a los estipulados en la guía de tramites.</t>
  </si>
  <si>
    <t>Expedir los registros de carga y combustibles  solicitadas en la vigencia 2008.     Esta acción  no aplica para los registros nacionales de carga y  los de combustible, en atención a que los mismos han sido abolidos como especie venal</t>
  </si>
  <si>
    <t>Mantener actualizado los sistemas de información</t>
  </si>
  <si>
    <t>Descargar como tramitadas las especies venales pendientes de expedición</t>
  </si>
  <si>
    <t>Reporte</t>
  </si>
  <si>
    <t>Dirección de Transporte y Tránsito - Dirección Territorial Valle</t>
  </si>
  <si>
    <t>Por lo anterior, se observa también que no se atiende al estricto orden de radicación de las solicitudes de trámite, para dar salida a éstas. De igual manera se concluyó que lo establecido como plazo necesario para la expedición no está acorde con el  tiempo realmente requerido, y no se ajusta a lo establecido en la guía de trámites de la página web y Resoluciones que reglamentan.
La entidad expuso como argumento que para ciertos casos como: premura del vencimiento de la tarjeta anterior, procedencia del peticionario de otras ciudades o departamentos y pérdida de registro, etc., se tiene como política al interior de la Dirección Territorial Valle expedir el documento dándole cierta prioridad al trámite. Igualmente, que la demora en expedir otras tarjetas, depende de que se allegue la documentación necesaria por parte del solicitante, y en cuanto al orden de expedición, éste depende de si la documentación cumple con los requisitos establecidos, dado que existen algunas excepciones en que la documentación no cumple con lo requerido, y se debe dejar de expedir hasta tanto la misma se complemente.</t>
  </si>
  <si>
    <t>Así, teniendo en cuenta que los casos especiales mencionados por la entidad, aún siendo justificables en algunos eventos, no se tiene documentado el proceso, se ratifica lo observado; más aún, cuando en las revisiones realizadas por la CGR, en las situaciones relacionadas, no se hizo uso del espacio “observaciones” para indicar que la documentación no se encontraba completa, ni existe registro de las  devoluciones ni de cuáles datos faltaban, así como tampoco del momento en que se complementan los requisitos exigidos
Al final de la auditoría pudo evidenciarse que la Dirección Territorial Valle inició parcialmente la solución a este hallazgo, con la implementación del mejoramiento del formato “hoja de ruta” , en la cual se establece y evidencia los recorridos de los documentos en desarrollo de un trámite.</t>
  </si>
  <si>
    <t>La Dirección Territorial Valle del Ministerio del Transporte acepta la devolución de planillas de viaje ocasional sin el lleno de los requisitos establecidos en la Resolución 04185 de octubre 2 de 2008. La precitada resolución dispone que cada vehículo podrá realizar un máximo de tres viajes ocasionales durante el mes, para lo cual las Direcciones Territoriales del Ministerio del Transporte suministraran las planillas a las empresas de transporte solicitantes.
Igualmente la entrega de nuevas planillas por parte de las Direcciones Territoriales se hará los cinco (5) primeros días de cada mes y será requisito indispensable que la empresa reporte las planillas utilizadas en el mes anterior, en medio magnético, en formato Excel la siguiente información: Nit, Placa del vehículo, fecha, origen y destino del viaje, entre otros,  acompañada de un archivo que contenga la imagen escaneada de cada una de las planillas expedidas y relacionadas.
En la revisión de la información en medio magnético para los meses de octubre, noviembre y diciembre de 2008 se detectaron las siguientes inconsistencias:
- Se detectaron 14 casos en los cuales, varios vehículos de una misma empresa, realizaron más de tres viajes ocasionales en un mismo mes, llegando a efectuar en uno de los casos, 18 viajes ocasionales en el mismo mes.
- Una empresa reportó el cuadro sin la columna “placa del vehículo”, la cual es importante para verificar la cantidad de viajes que efectúa cada vehículo en un mes
- En la información entregada por otras dos empresas, la información contenida en el cuadro Excel no coincide con las imágenes escaneadas de las planillas, es decir, es menor el número de imágenes escaneadas respecto de las planillas relacionadas en el cuadro.
- Una empresa reporta planillas de otras empresas como suyas.
- Se evidenciaron 25 planillas relacionadas doblemente en el archivo formato Excel devuelto por una de las empresas transportadoras</t>
  </si>
  <si>
    <t>Incumplimiento de lo expedido en la resolución No. 04185 de 2008.</t>
  </si>
  <si>
    <t>Se aceptan devoluciones de las planillas de viaje ocasional sin el lleno de los requisitos.</t>
  </si>
  <si>
    <t>Revisar integralmente los reportes de planillas de viaje ocasional.</t>
  </si>
  <si>
    <t xml:space="preserve">Controlar de manera efectiva la utilización de las planillas de viaje ocacional. </t>
  </si>
  <si>
    <t xml:space="preserve">Elaborar circular sobre cumplimiento de requisitos para el trámite y legalización de planillas de viaje ocasional                              </t>
  </si>
  <si>
    <r>
      <t xml:space="preserve">Circular               </t>
    </r>
    <r>
      <rPr>
        <b/>
        <sz val="9"/>
        <rFont val="Arial"/>
        <family val="2"/>
      </rPr>
      <t/>
    </r>
  </si>
  <si>
    <t xml:space="preserve">Para lo anterior se presenta como causa que la Dirección Territorial Valle del Ministerio del Transporte no tiene un control implementado con lo que se afecta el detectar inconsistencias y exigir a las empresas de transporte terrestre de su jurisdicción el lleno de los requisitos en lo que se refiere a la devolución de la información de las planillas de viaje ocasional. De otra parte no se han establecido procedimientos a seguir que garanticen la efectividad de controles sobre este aspecto.
Como efecto se evidencia que al no cumplir la normatividad que es clara en señalar los requisitos, sin hacer ningún tipo de excepción, con tal situación no se procura la prestación de un servicio eficiente, seguro, oportuno y económico mediante el control de la calidad y cantidad de los equipos.
Con esta situación adicionalmente se revela, que el Ministerio de Transporte y la Dirección Territorial no hace uso en este caso, de la posibilidad de reportar a la Superintendencia de Puertos y Transporte sobre las anomalías que se afrontan, para que en esta instancia se tomen los correctivos de su competencia, razón por la cual, la CGR le dará traslado sobre este hecho, con el propósito que se valoren y adopten mecanismos que permitan captar anomalías en forma oportuna y de la misma manera darles atención. </t>
  </si>
  <si>
    <t>Atender al usuario en cada caso para la correcta aplicación de la resolución</t>
  </si>
  <si>
    <t>Citas</t>
  </si>
  <si>
    <t xml:space="preserve">La Dirección Territorial Valle del Ministerio del Transporte no exige el seguro obligatorio de accidentes de tránsito en todos los trámites y venta de especies venales que maneja de acuerdo como lo requieren el acuerdo 00051 de octubre 14 de 1993 en su artículo 147, Decreto 1032 de 1991 artículo 24 y Decreto 663 de 1993 artículo 197.
En la expedición del registro nacional de transporte de carga, la territorial sí exige este documento, pero en algunos casos éste está vencido y en otros, el solicitante no lo aporta y aún en estas circunstancias se realiza el trámite.
Se revela como causa, las fallas de control para la aplicación de la norma y exigencia de los requisitos; y como efecto, que la Dirección Territorial Valle del Ministerio del Transporte, no está garantizando que los vehículos de transporte público o especial de carga y de pasajeros, cuenten con este mecanismo de seguridad ante el riesgo de un eventual accidente y así mismo que se encuentren al día con su documentación antes de expedir cualquier documento. </t>
  </si>
  <si>
    <t xml:space="preserve">Se revela como causa, las faltas de control para la aplicación de la norma y exigencia de los requisitos </t>
  </si>
  <si>
    <t>Dirección Territorial Valle del Ministerio de Transporte, no está garantizando que los vehículos de transporte público o especial de carga y de pasajeros, cuenten con este mecanismo de seguridad ante el riesgo de un eventual accidente y así mismo que se encuentren al día con su documentación antes de expedir cualquier documento.</t>
  </si>
  <si>
    <t>Efectuar revisión detallada de la lista de chequeo de los requisitos de los trámites solicitados ante la Territorial</t>
  </si>
  <si>
    <t>Garantizar que todos los trámites cumplan con los requisitos establecidos</t>
  </si>
  <si>
    <r>
      <t xml:space="preserve">1. Elaborar circular (interna y externa) sobre cumplimiento de requisitos para expedición de especies venales.                              </t>
    </r>
    <r>
      <rPr>
        <sz val="9"/>
        <color indexed="12"/>
        <rFont val="Arial"/>
        <family val="2"/>
      </rPr>
      <t/>
    </r>
  </si>
  <si>
    <t xml:space="preserve">1. Circular                   </t>
  </si>
  <si>
    <t xml:space="preserve">2. Realizar revisión selectiva de trámites a fin de verificar cumplimiento de requisitos </t>
  </si>
  <si>
    <t>2. Actas Quincenales</t>
  </si>
  <si>
    <t>En los datos reportados con relación a permiso de circulación restringida, de la vigencia evaluada, de los meses de enero, febrero y septiembre; comparado y analizado con respecto al reporte de especies legalizadas, se entiende que en el primer reporte de movimientos de especies venales en estado tramitada, debería ser igual al reporte de especies legalizadas, y contrario a ello, se observa que entre éstas hay diferencias: según el reporte de especies legalizadas se expidieron 74, durante los meses del año 2008, en el reporte de movimientos de tramitadas, aparecen sólo 38; se observa adicionalmente que figuran 33 tramitadas en el 2007, y hay 3 que todavía aparecen entregadas en el 2007 y sin tramitar en ninguna de las dos vigencias mencionadas 2007 y 2008. 
La anterior situación obedece a las fallas en los sistemas de información, principalmente a las que se presentan al momento de actualizar el estado de las especies venales, así como en el control y verificación de la misma; se revela falta de coherencia entre las fuentes de información e incertidumbre sobre la veracidad y confiabilidad de los datos reportados por la Dirección Territorial.</t>
  </si>
  <si>
    <t>La anterior situación obedece a las fallas de los sistemas de información, principalmente a las que se presentan al momento de actualizar el estado de las especies venales, así como en el control y verificación de la misma.</t>
  </si>
  <si>
    <t>Falta de coherencia entre las fuentes de información e incertidumbre sobre la veracidad y confiabilidad de los datos reportados por la Dirección Territorial</t>
  </si>
  <si>
    <t xml:space="preserve">Puesta en funcionamiento primera etapa del R.U.N.T               </t>
  </si>
  <si>
    <t xml:space="preserve">Puesta en Funcionamiento segunda etapa del R.U.N.T                   </t>
  </si>
  <si>
    <t>En los datos reportados con relación al trámite certificado de disponibilidad transportadora para matricula inicial,  de la vigencia evaluada, de los meses de enero, abril, julio, septiembre y diciembre de 2008, la guía para trámites de especies venales adoptada por el Ministerio de Transporte establece que el tramite venal “Solicitud de Certificación de Disponibilidad de Capacidad Transportadora”, cuando se trata de matrícula inicial de un vehículo tipo camioneta doble cabina, el contrato de prestación de servicios,  debe ser en copia auténtica, situación que solamente se cumple en uno de los expedientes tomados como muestra y revisados, en los demás se aceptó fotocopia simple. Lo anterior denota deficiencias en los mecanismos de control lo que incide en el incumplimiento de los procedimientos internos establecidos, y afecta negativamente la gestión del Ministerio, debido a que no se está confirmando la legalidad del contrato.
Adicionalmente, persisten debilidades en la organización y foliación de los expedientes relacionados con este trámite. Los documentos se encontraron apilados en unidades de conservación sin identificar el  criterio para su organización, las cantidades de documento son excesivas  con lo que se dificultó su consulta y manipulación. La entidad ha dado inicio a acciones correctivas sobre el particular.</t>
  </si>
  <si>
    <t xml:space="preserve">Deficiencias en los mecanismos de control </t>
  </si>
  <si>
    <t>Incumplimiento de los procedimientos internos establecidos, y afecta negativamente la gestión del Ministerio, debido a que no se está confirmando la legalidad del contrato de prestación de servicio.</t>
  </si>
  <si>
    <t>1. Continuar con la instrucción de llevar a cabo la tarea de pre-revisión de los documentos. 2. Continuar con la socialización de las listas de chequeo como parte del Plan de Mejoramiento de las empresas de transporte y/o usuarios. 3. Continuar y reforzar  sobre la foliación de los documentos. 4. Implementar inspección ocular mensual con presentación de informe en el comité interno por el funcionario encargado del archivo.</t>
  </si>
  <si>
    <t>Minimizar la cantidad de devoluciones de documentos radicados en forma imcompleta y/o sin las formalidades correspondientes.</t>
  </si>
  <si>
    <t xml:space="preserve">1. Elaborar Cuadro de control de errores con respecto a las autorizaciones.                                       </t>
  </si>
  <si>
    <t xml:space="preserve">1.  Informe                                             </t>
  </si>
  <si>
    <t>2. Publicar en lugar visible de la Territorial, información sobre listas de chequeo y foliación de documentos</t>
  </si>
  <si>
    <t>2. Publicación</t>
  </si>
  <si>
    <t xml:space="preserve">El comité de Coordinación del Sistema de Control Interno del Ministerio fue reglado mediante: las Resoluciones 006600 de 1994,  005100 de 1995 y 0362 de 2006. No obstante dicha reglamentación el Ministerio ha incumplido con lo preceptuado en la Resolución 00362 de 03 de febrero 2006, lo cual expresa que este cuerpo colegiado, debe reunirse por lo menos cada dos (2) meses, hecho que no ha acaecido.  
De la revisión del total de las actas se evidenció que sólo existían tres (3) actas de reunión del  Comité de Coordinación del Sistema de Control Interno del Ministerio de Transporte correspondientes a la vigencia 2007 y cuatro (4) actas, de la vigencia 2008. 
El no reunirse periódicamente como lo establece la norma para tal fin, podría incurrir en la omisión del principio de oportunidad en la toma de decisiones que contribuyan al fortalecimiento del control y del monitoreo de los procesos de evaluación que debe llevar a cabo la Oficina de Control Interno. 
Igualmente, de la lectura de las normas antes mencionadas, se colige que en los actos administrativos del Ministerio de Transporte antes mencionados, 
</t>
  </si>
  <si>
    <t>Deficiencias de gestión por parte de la administración y debilidades en el control y seguimiento por parte de las áreas responsables</t>
  </si>
  <si>
    <t>Incumplimiento de las normas establecidas.</t>
  </si>
  <si>
    <t>Se efectuaran 6 reuniones del comité de Coordinación del Sistema de Control Interno del Ministerio al año y se complementará su reglamento.</t>
  </si>
  <si>
    <t>Dar estricto cumplimiento a la Resolución 00362 de 03 de febrero 2006</t>
  </si>
  <si>
    <t xml:space="preserve">Efectuar 6 reuniones de comité al año. </t>
  </si>
  <si>
    <t>Acta de Comité</t>
  </si>
  <si>
    <t>no constituye el reglamento interno del Comité de Coordinación de Control interno del Ministerio de Transporte, pues no contiene principios, normas y procedimientos que deben regir el funcionamiento de mismo, de las competencias y en relación al término que debe darse a sus decisiones; la periodicidad de sus reuniones y forma de convocarse las sesiones de la Comité, temas objeto de reglamentación por parte de la entidad”.                 Desde este punto de vista, tenemos que no se ha dado cumplimiento a lo establecido en numeral 1º artículo 34 de la Ley 734 de 2002;   artículo 4º  de la Resolución del No. 000362 de 3 de febrero de 2006.
Lo anterior evidencia deficiencias de gestión por parte de la administración y  debilidades en el control y seguimiento por parte de las áreas responsables, de las obligaciones legalmente establecidas a al Ministerio de Transporte.</t>
  </si>
  <si>
    <t>Complementar el reglamento del Comité de Coordinación del Sistema de Control Interno del Ministerio.</t>
  </si>
  <si>
    <t>Complentar Reglamento</t>
  </si>
  <si>
    <t xml:space="preserve">Elaborar proyecto de resolución. </t>
  </si>
  <si>
    <t>Proyecto de resolución</t>
  </si>
  <si>
    <t>Oficina de Control Interno y Oficina Asesora de Planeación</t>
  </si>
  <si>
    <t>El Ministerio de Transporte dejó de ejecutar dentro del presupuesto para inversión vigencia 2008, y específicamente de los $30.000 millones asignados mediante el decreto No. 4944 del 26 de diciembre de 2007, para Mejoramiento y Mantenimiento de la Red Vial Regional, distribución previo concepto del DNP, una partida de $500 millones, la cual estaba destinada para el proyecto de mejoramiento y pavimentación de las vías internas del comando aéreo de combate No. 1 en el Municipio de Puerto Salgar – Cundinamarca. Esta  situación se dio, porque a pesar del concepto emitido por la Oficina Asesora Jurídica del Ministerio, de fecha abril 30 de 2008, en la cual indicaba que no era viable asignar recursos para dicho proyecto, la entidad continuó insistiendo en la ejecución del mismo, lo que derivó en la perdida de oportunidad de reasignar y distribuir los recursos en la vigencia 2008, en algún otro proyecto de la red vial regional, máxime cuando las necesidades en dicha red a nivel nacional son considerables.</t>
  </si>
  <si>
    <t>Esta situación se dio, porque a pesar del concepto emitido por la Oficina Asesora Jurídica del Ministerio, de fecha abril 30 de 2008, en la cual indicaba que no era viable asignar recursos para dicho proyecto, la entidad continuó insistiendo en la ejecución del mismo</t>
  </si>
  <si>
    <t>Lo que derivó en la pérdida de oportunidad de reasignar y distribuir los recursos en la vigencia 2008, en algún otro proyecto de la red vial regional, máxime cuando la necesidades en dicha red a nivel nacional son considerables.</t>
  </si>
  <si>
    <t xml:space="preserve">Para el presupuesto del 2010 se analizarán conjuntamente con la Oficina Asesora de Planeación los proyectos definidos en la Ley de Presupuesto, con el fin de clarificar la ejecución de los mismos, en caso de ser necesario se solicitarán los conceptos respectivos, de la reunión que se realice se suscribirá el acta correspondiente. </t>
  </si>
  <si>
    <t>Lograr ejecutar la totalidad de los recursos asignados en el presupuesto de inversión.</t>
  </si>
  <si>
    <t xml:space="preserve">Realizar una reunión conjuntamente con la Oficina Asesora de Planeación con el fin de clarificar  la ejecución de los proyectos, según la Ley de presupuesto.  </t>
  </si>
  <si>
    <t>Reunión (Acta)</t>
  </si>
  <si>
    <t>Del análisis del presupuesto asignado al Ministerio para la vigencia 2008, con el objeto de realizar procesos contractuales, se pudo colegir que el 79% del total de éste, se ejecutó en los últimos cuatro meses de dicha vigencia, hecho que denota deficiencias en la planeación, programación y ejecución de sus recursos. Esta situación afectó la gestión en el cumplimiento de sus objetivos institucionales, específicamente en la Dirección de Infraestructura.</t>
  </si>
  <si>
    <t>Deficiente planeación</t>
  </si>
  <si>
    <t>Esta situación afectó la gestión en el cumplimiento de sus objetivos institucionales, específicamente en la Dirección de Infraestructura..</t>
  </si>
  <si>
    <t>Los procesos contractuales se iniciaran al comienzo de la correspondiente vigencia y la unidad ejecutora presentará:         1. Certificado de Disponibilidad Presupuestal y                                  2. Proyectos de pliegos de condiciones.</t>
  </si>
  <si>
    <t>Planear y programar la ejecución de los recursos de inversión.</t>
  </si>
  <si>
    <t>No ejecutar los recursos de inversión al final de la vigencia.</t>
  </si>
  <si>
    <t>Ejecución del presupuesto de inversión asignado.</t>
  </si>
  <si>
    <t>Dirección de Infraestructura y Unidades Ejecutoras</t>
  </si>
  <si>
    <t>El presupuesto de inversión asignado a la Dirección de Transporte y Tránsito para la vigencia de 2008, ascendió a $4.028.0 millones y su ejecución fue de $3.318.3 millones equivalente al 82.3%, se observa que el presupuesto no contempló el gasto real, ya que se programaron recursos de actividades que no se cumplieron al quedar un 17.7% sin ejecutar. Lo anterior, evidencia debilidades en la gestión de los programas de promoción para la reposición y renovación del parque automotor de carga nacional, región nacional.</t>
  </si>
  <si>
    <t>El presupuesto no contempló el gasto real, ya que se programaron recursos de actividades que no se cumplieron</t>
  </si>
  <si>
    <t>Deficiente gestión en los programas de promoción para la reposición y renovación del parque automotor de carga nacional, región nacional.</t>
  </si>
  <si>
    <t>Adelantar las acciones establecidas para ejecutar la totalidad del presupuesto asignado</t>
  </si>
  <si>
    <t xml:space="preserve">Cumplir con la ejecución presupuestal de los recursos asignados a cada proyecto </t>
  </si>
  <si>
    <t>Presupuesto de la vigencia ejecutado</t>
  </si>
  <si>
    <t>porcentaje de ejecución presupuestal</t>
  </si>
  <si>
    <t>Unidades ejecutoras</t>
  </si>
  <si>
    <t xml:space="preserve">Hojas de Vida     
De  una muestra realizada a las hojas de vida en el mes de mayo del 2009, se verificó que la entidad no dispone en el archivo documental lo preceptuado en el artículo 13 de la ley 190 de 1995 y el artículo 4 del decreto 2232 de 1995 y 736 de 1996, en lo relacionado a la Actualización de Bienes y Rentas:  “La actualización de la declaración de rentas y bienes y de la actividad económica será presentada por los servidores públicos a más tardar el último día del mes de Marzo de cada año”.  Tal situación se evidencio para la vigencia del 2008.
</t>
  </si>
  <si>
    <t>Violación de lo preceptuado en la ley y decretos al respecto</t>
  </si>
  <si>
    <t>En algunas hojas de vida no se encuentra actualizado el formato de Bienes y Rentas</t>
  </si>
  <si>
    <t xml:space="preserve">En la próxima vigencia dentro de los términos de Ley, al igual que en años anteriores,  una vez el Grupo de Pagaduría expida los certificados de ingresos y retenciones que son el soporte de lo devengado en el año inmediatamente anterior; se solicitará a los funcionarios el diligenciamiento  de los formatos de Declaración de Bienes y Rentas y se archivaran en las respectivas historias laborales.  En el caso de los funcionarios que se encuentren disfrutando vacaciones, en  licencias no remuneradas,  incapacidad por enfermedad o accidente de trabajo, se procederá a solicitarles el diligenciamiento y archivar los formatos una vez se reintegren a sus labores.   </t>
  </si>
  <si>
    <t>Solicitar el diligenciamiento y archivar en las historias laborales, la totalidad de los formatos de Declaración de Bienes y Rentas, de los funcionarios activos.</t>
  </si>
  <si>
    <t>Formatos de Declaración de Bienes y Rentas diligenciados y archivados, de la totalidad de funcionarios activos.</t>
  </si>
  <si>
    <t>Formatos de Declaración de Bienes y Rentas</t>
  </si>
  <si>
    <t>En el convenio interadministrativo No. 053 de 2008, por cuantía de $4.100 millones, suscritos por el Ministerio de Transporte con el Departamento de Antioquia, y cuya fecha de perfeccionamiento es el 21 de agosto de 2008, el supervisor no exigió oportunamente el cumplimiento de la obligación del ente territorial, frente a lo señalado en el  numeral 4o de la cláusula segunda de los convenios, que indica que "Informar al Ministerio sobre los compromisos adquiridos con cargo a los recursos asignados … Para el efecto el Dpto., enviará al funcionario designado como supervisor del Ministerio, un informe cada dos (2) meses a partir del perfeccionamiento de este convenio y un informe general a la finalización del mismo.", lo que dificulta la labor de seguimiento y evaluación a la ejecución contractual y presupuestal por parte del Ministerio.</t>
  </si>
  <si>
    <t>Deficiente control y seguimiento por parte del supervisor.</t>
  </si>
  <si>
    <t>Lo que dificulta la labor de seguimiento y evaluación a la ejecución contractual y presupuestal por parte del Ministerio.</t>
  </si>
  <si>
    <t>Expedir memorando circular recordando e impartiendo instrucciones a interventores, supervisores o coordinadores de los contratos o convenios suscritos o que se suscriban con el Ministerio, para que den estricto cumplimiento a las cláusulas establecidadas en el contrato y relacionadas con el cumplimiento de las funciones que deberán asumir y cumplir en cada uno de los acuerdos negociales.  Adicionalmente en  las comunicaciones de legalización de los contratos o convenios se complementará en el sentido de indicar claramente la responsabilidad que tienen estos  funcionarios de remitir al Grupo Contratos dentro de los cinco días siguientes a la suscripción de los mismos los documentos que se produzcan en desarrollo del contrato o convenio. Igualmente se establecerá en el Manual de Contratación y Manual de  Supervisión e Interventoría  de Contratos  el plazo anteriormente señalado.</t>
  </si>
  <si>
    <t>Impartir instrucciones a interventores, supervisores y coordinadores para que ejerzan control eficiente a los contratos a su cargo.</t>
  </si>
  <si>
    <t>Memorando circular con instrucciones para el cumplimiento de las funciones de interventoria.</t>
  </si>
  <si>
    <t>Grupo Contratos de la Oficina Asesora Jurídica</t>
  </si>
  <si>
    <t xml:space="preserve">En  las comunicaciones de legalización de los contratos o convenios, se complementará en el sentido de indicar claramente la responsabilidad que tienen estos  funcionarios de remitir al Grupo Contratos dentro de los cinco días siguientes a la suscripción de los mismos, los documentos que se produzcan en desarrollo del contrato o convenio. </t>
  </si>
  <si>
    <t>Memorandos de Legalización a interventores, supervisores y/o coordinadores al cien por ciento de los contratos que se legalicen</t>
  </si>
  <si>
    <t>Se establecerá en el Manual de Contratación y Manual de  Supervisión e Interventoría  de Contratos  el plazo de cinco (5) días para que los interventores, supervisores y/o coordinadores según el caso,  remitan al grupo contratos los documentos que se produzcan en desarrollo de la ejecución de los contratos.</t>
  </si>
  <si>
    <t>Manual de Contratación y Manual de Supervisión e Interventoría de Contratos que incluya la obligación en el capítulo respectivo.</t>
  </si>
  <si>
    <t xml:space="preserve">Al interpretar el numeral 6º de la Resolución No 00755 de 2008, la cual crea grupos de trabajo y cuya vinculación de contratistas se haría mediante contratos de prestación de servicios, origen del contrato de la referencia, se concluye que tanto en el mencionado acto, como en los contratos celebrados a través de esta modalidad, se acordó que los contratistas habrían de cumplir otras funciones, las cuales no se especifican de manera clara, a sabiendas de que “la asignación de funciones es una atribución reservada a la ley y ello no podría ocurrir sino en los casos en que ella misma lo determine, desde luego con arreglo a la constitución”.(C.C.c-286/96) 
Así mismo, huelga la crítica a la redacción de esta norma y cláusula, ya que además nuestro estatuto contractual determina que los contratistas son las personas naturales o jurídicas, privadas o públicas que asumen la ejecución de una labor o actividad o que deben asumir la realización de una determinada prestación, según las especificidades del objeto del contrato  a cambio de una contraprestación, lo que significa que el objeto del contrato </t>
  </si>
  <si>
    <t>Falta de técnica jurídica en la redacción de los actos administrativos e invasión de estos en las orbitas de la ley.</t>
  </si>
  <si>
    <t>Posible nulidad de los actos de la administración (Contratos), riesgos de perdida de recursos en el evento en que dicha nulidad se declare.</t>
  </si>
  <si>
    <t>Estipular claramente en los contratos las actividades o labores que el contratista deberá ejecutar en el desarrollo y  cumplimiento del objeto del acuerdo negocial.</t>
  </si>
  <si>
    <t>Eliminar  la expresión "las demás funciones que le sean asignadas…", en las minutas de los contratos de prestación de servicios profesionales y de apoyo a la gestión.</t>
  </si>
  <si>
    <t>Clausulado en los contratos de prestación de servicios profesionales y de apoyo a la gestión.</t>
  </si>
  <si>
    <t>Minutas</t>
  </si>
  <si>
    <t xml:space="preserve">Dependencias Ejecutoras - Grupo Contratos </t>
  </si>
  <si>
    <t xml:space="preserve"> Recordar que cuando las dependencias requieran realizar  contratos de Prestación de Servicios Profesionales o de Apoyo a la Gestión, los Jefes   deberán diligenciar el formato "Revisión de Requisitos de Proveedores" documento implementado por el Sistema de Gestión de Calidad y  concordante con el  Instructivo "Evaluación de proveedores para contratos de prestación de servicios profesionales y de apoyo a la gestión", teniendo en cuenta  las necesidades y   justificación de contratación; remitiendo los  documentos soporte y el referido formato al Grupo Contratos de la Oficina Asesora Jurídica para su revisión detallada.</t>
  </si>
  <si>
    <t>Memo Circular a Unidades Ejecutoras, impartiendo instrucciones para que se verifique previamente los requisitos de proveedores, de acuerdo a las necesidades y justificación de la dependencia utilizando el Formato "Revisión de requisitos de proveedores".</t>
  </si>
  <si>
    <t>Memo Circular a Unidades Ejecutoras</t>
  </si>
  <si>
    <t xml:space="preserve">debe ser concreto y no dable a interpretaciones ambiguas.                                    De otra parte, se pudo comprobar que la contratista no acreditó los conocimientos de sistemas de información geográfica y en especial del programa Arcgis 9.2, tal como lo especificaba la justificación presentada por el Director de Infraestructura y Secretario General del  Ministerio, contraviniendo dicha conducta el artículo 13 de del Decreto 2170 de 2002 y el Decreto 066 de 2008 reglamentario de la ley  1150 de de 2007, ya que no se evidenciaron documentos que demostraran la idoneidad y experiencia directamente relacionada con el área. La negrilla es nuestra.
</t>
  </si>
  <si>
    <t>Revisión de requisitos de proveedores para Órdenes de Servicios o Contratos de Prestación de Servicios Profesionales y de Apoyo a la Gestión, teniendo en cuenta la normatividad legal vigente, necesidades y experiencia del fututo contratista que debe ser relacionada con las funciones de la dependencia.</t>
  </si>
  <si>
    <t>Para los nuevos procesos de contratación de Prestación de Servicios Profesionales y de Apoyo a la Gestión, será diligenciado por los jefes de las dependencias el Formato Revisión de Requisitos de Proveedores, con el fin de verificar el cumplimiento de los requisitos de idoneidad y experiencia relacionada con las funciones de la  dependencia solicitante.</t>
  </si>
  <si>
    <t>La Entidad posee un manual de procesos y procedimientos para el proceso contractual, el cual tuvo su última modificación en el año 2008, a través de la Resolución No 61229 del mismo año, pero que de su examen, se evidenció que aún arrastra vacios y falencias en distintas etapas de este proceso, como es el caso de las Interventorías y supervisiones, por lo cual se presentan deficiencias en la aplicación de la normatividad interna.</t>
  </si>
  <si>
    <t>La falta de compromiso, de la alta gerencia de la entidad para con la revisión de los procesos administrativos de la entidad</t>
  </si>
  <si>
    <t>Posibles debilidades en el proceso contractual, tal como las que se observaron por parte de la la comisión auditora, exponiendo los recursos del estado a un potencial riesgo de perdida de estos</t>
  </si>
  <si>
    <t>Elaboración de un nuevo  Manual de Contratación y Manual de Supervisión e Interventoría  de Contratos de acuerdo a la nueva normatividad de contratación pública.</t>
  </si>
  <si>
    <t>Nuevo Manual de Contratación y Manual de Supervisión e Interventoría  de Contratos  que servirá de directriz en los procesos contratruales y del ejercicio de las funciones de interventoría y supervisión.</t>
  </si>
  <si>
    <t>Nuevo Manual de Contratación y Manual de Supervisión e Interventoría de Contratos para que exista una clara información acerca de las funciones  y obligaciones de los interventores y/o supervisores de los contratos y/o convenios.</t>
  </si>
  <si>
    <t>Manual de Contratación y Manual de Supervisión e Interventoría de Contratos</t>
  </si>
  <si>
    <t>Oficina Asesora Jurídica - Grupo Contratos</t>
  </si>
  <si>
    <t xml:space="preserve">Divulgación y socialización  del Manual de Contratación y del Manual de Supervisión e Interventoría de Contratos </t>
  </si>
  <si>
    <t xml:space="preserve">Divulgación y socialización a través de ocho (8) reuniones con las diferentes unidades ejecutoras, </t>
  </si>
  <si>
    <t xml:space="preserve">Reuniones </t>
  </si>
  <si>
    <t>Una (1) publicación en la Intranet</t>
  </si>
  <si>
    <t>Publicación</t>
  </si>
  <si>
    <t>De  acuerdo con el análisis de los procesos ejecutivos por jurisdicción coactiva, expedientes 254 y 264 de 2002 adelantados por el Grupo de Jurisdicción Coactiva del Ministerio, se puede colegir que hasta la fecha, han transcurrido aproximadamente 7 años de trámite procesal, sin encontrarse justificación alguna para que las diligencias tendientes a éste recaudo se haya prolongado por tanto tiempo, siendo este proceso por naturaleza, ágil y expedito.</t>
  </si>
  <si>
    <t>Deficiente control del trámite de estos procesos, por parte de las directivas de ésta área.</t>
  </si>
  <si>
    <t>Retraso en la recuperación de cartera.</t>
  </si>
  <si>
    <t xml:space="preserve">1.- Organizar y foliar 155 expedientes que a la fecha deben revisarse. 2.- Investigar la naturaleza de embargabilidad de las cuentas corrientes de Organismos de Tránsito y Entidades Territoriales, previamente a decretar la medida cautelar. 3.- Investigar sobre otros bienes como inmuebles y vehículos de propiedad de Organismos de Tránsito y Entidades Territoriales.  4.- Establecer la meta de realización de una actuación como mínimo, a cada proceso durante cada año., controlándose con un indicador de gestión.  </t>
  </si>
  <si>
    <t>Mejorar la gestión y el control procesal  en los procesos administrativos de cobro coactivo.</t>
  </si>
  <si>
    <t>1.- Organizar y foliar 155 expedienetes.</t>
  </si>
  <si>
    <t>155 expedientes</t>
  </si>
  <si>
    <t>Grupo Jurisdicción Coactiva - Oficina Asesora Jurídica.</t>
  </si>
  <si>
    <t xml:space="preserve">13 solicitudes de información sobre naturareza de embargabilidad de cuentas corrientes. </t>
  </si>
  <si>
    <t xml:space="preserve">13 solicitudes </t>
  </si>
  <si>
    <t xml:space="preserve">Solicitar información sobre inmuebles y vehículos de propiedad de 13 entidades (Organismos de Tránsito y Entidades Territoriales ) </t>
  </si>
  <si>
    <t xml:space="preserve">Realizar una actuación  como mínimo a cada proceso, del total de 662 procesos activos o en trámite </t>
  </si>
  <si>
    <t>Procesos</t>
  </si>
  <si>
    <t xml:space="preserve">De los 135 contratos suscritos en la vigencia 2008 por valor de 57.547,2 millones, de los cuales 63 se adicionaron en $3.272.5 Millones y se  modificaron en tiempo, a la fecha del procedimiento de auditoría, 65 contratos no se han liquidado,  al igual que los contratos, 006/2008, 007/2008, 009/2008, 010/2008, 0011/2008, 016/2008, 029/2008, 039/2008, 040/2008, 051/2008, 052/2008, 065/2008, 066/2008, 067/2008, 069/2008, 086/2008 entre otros, contraviniendo ello el artículo 60 de ley 80 de 1993 y demás normas concordantes. </t>
  </si>
  <si>
    <t xml:space="preserve">Falta de un debido control, y seguimiento por parte del supervisor y/o interventor, sobre el desarrollo del contrato </t>
  </si>
  <si>
    <t>El contrato continua vigente, brindándole la oportunidad al contratista de reclamar emolumentos, que podrían menoscabar el presupuesto de la Entidad. Posibles contingencias judiciales con las correspondientes consecuencias.</t>
  </si>
  <si>
    <t>Recordar a los interventores, supervisores y coordinadores de los contratos suscritos por la entidad para que ejerzan control efectivo sobe los mismos y procedan a su liquidación dentro del término establecido para ello.</t>
  </si>
  <si>
    <t>Memorando circular a Interventores, supervisores y coordinadores de contratos y convenios suscritos por el Ministerio</t>
  </si>
  <si>
    <t>Memorando Circular a los interventores y/o supervisores para que se proceda a liquidar los contratos y/o convenios dentro del término establecido en el contrato.</t>
  </si>
  <si>
    <t>Control y seguimiento a los contratos y convenios en proceso de liquidación para que los responsables de su desarrollo le den estricto cumplimiento a lor términos estipulados en el artículo 60 de la ley 80 de 1993 y normas concordantes o lo pactado en el contrato.</t>
  </si>
  <si>
    <t>Revisión y verificación en la Base de Datos de los contratos que se encuentran en proceso de liquidación .</t>
  </si>
  <si>
    <t>Informe bimensual de la Base de Datos de contratos donde se observaran los contratos que no se han liquidado dentro de los términos establecidos, requiriéndolos a través de correo electrónico y/o memorandos.</t>
  </si>
  <si>
    <t>Informes y comunicaciones</t>
  </si>
  <si>
    <t>Según la información recibida, el riesgo que asume el Ministerio de Transporte por la cuantía reflejada en las distintas acciones judiciales (1.9 billones), amerita que éste asuma con mayor responsabilidad las políticas impuestas por la Dirección de Defensa Judicial de la Nación, para evitar un revés jurídico-económico, hecho que no se vislumbró en el área de defensa judicial.</t>
  </si>
  <si>
    <t>Falta de control sobre las distintas acciones judiciales</t>
  </si>
  <si>
    <t>Potencial riesgo de fallos en contra de la Entidad.</t>
  </si>
  <si>
    <t xml:space="preserve">Se adoptará  sesión de trabajo, a fin de evaluar los procesos que presente alto y mediano riesgo de pérdida procesal, con el fín de establecer las estrategias de defensa eficaz para disminuir tal riesgo y esta sea adoptada como política judicial de acción en defensa de los intereses de la entidad. </t>
  </si>
  <si>
    <t xml:space="preserve">Documentos de trabajo que consignan las politicas judiciales. </t>
  </si>
  <si>
    <t xml:space="preserve">Mesa de trabajo evaluativa de políticas judiciales desarrolladas por los abogados del grupo y con destino al Comité de Defensa Judicial y Conciliaciones  </t>
  </si>
  <si>
    <t>Documento de sesión de trabajo</t>
  </si>
  <si>
    <t>Oficina Asesora Jurídica - Grupo Defensa Judicial</t>
  </si>
  <si>
    <t>Estudio y aprobación por parte del Comité de Defensa Judicial de la definición de políticas judiciales.</t>
  </si>
  <si>
    <t>Documento del Comité de Defensa Judicial</t>
  </si>
  <si>
    <t>Archivo Hojas de Vida.
En algunas hojas de vida se evidenció que los documentos se encuentran sin foliar  y sin el contenido del mismo (resumen) , puesto que esta función es realizada por un funcionario, el cual no está de tiempo completo tal como la informa la Entidad , situación que lleva al incumplimiento de lo preceptuado en la ley archivística 594 del  2000.</t>
  </si>
  <si>
    <t>Los documentos se encuentran sin foliar y el contenido del mismo (resumen)</t>
  </si>
  <si>
    <t>Se expone a la pérdida de documentos por falta de adecuado control.</t>
  </si>
  <si>
    <t xml:space="preserve">Finalizar la organización y foliado de la totalidad de las historias laborales. </t>
  </si>
  <si>
    <t xml:space="preserve">Cumplir con los parámetros fijados por el Archivo General de la Nación </t>
  </si>
  <si>
    <t xml:space="preserve">A la fecha faltan por organizar y foliar 192 historias laborales, las cuales quedarán a 28 de febrero de 2010 organizadas. </t>
  </si>
  <si>
    <t>organización y foliado</t>
  </si>
  <si>
    <t>El Ministerio de Transporte en el formato No. 8, informa a la CGR, sobre la apropiación de $736 millones para la actualización de estudios de Ordenamiento Físico, Portuario y Ambiental de los Litorales Colombianos, presupuesto que realmente corresponde a la vigencia de 2007.</t>
  </si>
  <si>
    <t>Falta de cuidado en el reporte de la información.</t>
  </si>
  <si>
    <t>Informes no confiables.</t>
  </si>
  <si>
    <t>Verificar que la información reportada en el formato No. 8 corresponda con la fuente del recurso asignado a tal fin</t>
  </si>
  <si>
    <t>presentar información confiable y validada</t>
  </si>
  <si>
    <t>Informe de ejecución presupuestal en el formato 8</t>
  </si>
  <si>
    <t>informes</t>
  </si>
  <si>
    <t>Enviar oficio a la Contraloria General de la República, dando alcance al formato No. 8,  aclarando la vigencia correcta. Verificar la información antes de su envío</t>
  </si>
  <si>
    <t>Corregir error de transcripción de la vigencia</t>
  </si>
  <si>
    <t>En el Formato número 6, no presenta el indicador de Eficiencia como lo dispone el artículo 48 de la Ley 190 de 1995, el cual es un mecanismo adecuado para el diseño y desarrollo organizacional que podría facilitar la evaluación y seguimiento de la gestión y así prevenir los riesgos, detectar y corregir las desviaciones que puedan afectar el logro de sus objetivos.</t>
  </si>
  <si>
    <t>El Ministerio de Transporte no ha establecido el indicador de Eficiencia, incumpliendo lo establecido en la Ley 190 de 1995, artículo 48.</t>
  </si>
  <si>
    <t>La falta de indicadores por parte del Ministerio impide la evaluación y seguimiento de la gestión y resultados de las actividades y objetivos que debe cumplir el Ministerio como cabeza del sector Transporte.</t>
  </si>
  <si>
    <t>Elaborar los indicadores de eficiencia y reportarlos en el formato 6</t>
  </si>
  <si>
    <t>Dar cumplimiento a los establecido en el formato 6 de rendición de la cuenta.</t>
  </si>
  <si>
    <t>Elaborar los indicadores de eficiencia.</t>
  </si>
  <si>
    <t>Oficina Asesora Planeación y todas las dependencias</t>
  </si>
  <si>
    <t>Reportar el formato 6 de rendición de la cuenta de acuerdo a lo establecido.</t>
  </si>
  <si>
    <t>Formato 6 diligenciado</t>
  </si>
  <si>
    <t>A diciembre 31 de 2008, existe incertidumbre en el saldo de la cuenta “Propiedad Planta y equipo – bienes devolutivos en servicio y en bodega” por $ 14.252.3 millones debido a que la entidad no ha realizado una toma física actualizada de sus inventarios y por tal razón no se tiene certeza sobre la confiabilidad del saldo; de conformidad con lo dispuesto en la resolución 357 del 23 de julio de 2008 y el instructivo No. 5  del 01 de diciembre del mismo año, de la Contaduría General de Nación, situación que afecta el patrimonio de la entidad en igual cuantía.</t>
  </si>
  <si>
    <t>La falta de un adecuado control sobre los bienes, para la realización de una toma física actualizada de sus inventarios</t>
  </si>
  <si>
    <t>Incertidumbre en el saldo de la cuenta “propiedad planta y equipo – bienes devolutivos en servicio y en bodega”</t>
  </si>
  <si>
    <t>Verificación de inventarios por cuentadante</t>
  </si>
  <si>
    <t>Reflejar la realidad de la entidad en los estados financieros (cuenta: propiedad planta y equipo, - bienes devolutivos en servicio y en bodega).</t>
  </si>
  <si>
    <t xml:space="preserve">Verificación Inventario </t>
  </si>
  <si>
    <t>Inventario</t>
  </si>
  <si>
    <t>Actualización de novedades en base de datos y boletín contable.</t>
  </si>
  <si>
    <t>Inventario Actualizado</t>
  </si>
  <si>
    <t>Efectuada la inspección física de los bienes muebles a cargo de los funcionarios de la Territorial, se pudo constatar que el inventario en la Territorial del Valle a 31 de diciembre de 2008, no se encuentra actualizado, igualmente no se ha dado de baja bienes en servicio del año 2007 y 2008, por valor de $20.2 millones.                                                                       Lo anterior es debido a falta de aplicación de los procedimientos internos y legales con la debida oportunidad ocasionando saturación de elementos inservibles.</t>
  </si>
  <si>
    <t>La falta de aplicación de los procedimientos internos y legales con la debida oportunidad ocasionando saturación de elementos inservibles.</t>
  </si>
  <si>
    <t>Lo que ocasiona deficiencia en el valor real de sus inventarios.</t>
  </si>
  <si>
    <t>Actualizar inventario en la Dirección Territorial Valle del Cauca y ofrecer en venta por remate a través del martillo del Banco Popular, los bienes inservibles y obsoletos de la Dirección Territorial Valle del cauca.</t>
  </si>
  <si>
    <t>Enajenar bienes obsoletos e inservibles ubicados en la Dirección Territorial Valle del Cauca.</t>
  </si>
  <si>
    <t>Oficio al Banco con Listado de bienes ofrecidos en remate</t>
  </si>
  <si>
    <t>Oficio - Listado</t>
  </si>
  <si>
    <t>A diciembre 31 de 2008, el saldo de la cuenta Valorizaciones -terrenos, edificaciones, presenta incertidumbre, en su saldo de $166.726  millones, valor que se encuentra afectado debido a que no fueron realizados los avalúos técnicos de 173 predios equivalentes al 80.8% del total de los inmuebles que datan desde 1986 hasta el año 2005, contraviniendo lo establecido por la Circular Externa 060 del 19 de diciembre de 2005 y Régimen de Contabilidad Pública de la Contaduría General de la Nación.</t>
  </si>
  <si>
    <t>Falta de una efectiva gestión para la realización de los avalúos técnicos, a cargo de la oficina de inmuebles de la entidad.</t>
  </si>
  <si>
    <t>Presenta incertidumbre el saldo de la cuenta valorizaciones – terrenos, edificaciones.</t>
  </si>
  <si>
    <t>1) Contratar la actualización de los avalúos de los predios de propiedad del Ministerio de Transporte, de acuerdo con la disponibilidad presupuestal en vigencias 2009 y 2010.</t>
  </si>
  <si>
    <t>Actualizar los avalúos de los bienes inmuebles para reflejar en los Estados Financieros de la entidad la realidad de la cuenta "Valorizaciones -  terrenos y edificaciones"</t>
  </si>
  <si>
    <t>Contratos de actualización de avalúos</t>
  </si>
  <si>
    <t>contratos</t>
  </si>
  <si>
    <t>2) Actualizar registros contables de acuerdo con los nuevos avalúos contratados</t>
  </si>
  <si>
    <t>Reflejar en los Estados Financieros de la entidad la realidad de la cuenta "Valorización Terrenos, Edificaciones"</t>
  </si>
  <si>
    <t>Registros contables</t>
  </si>
  <si>
    <t>registros</t>
  </si>
  <si>
    <t>A diciembre 31 de 2008, el saldo de los gastos operacionales por $ 125.543.1 millones, se encuentran subestimados en cuantía indeterminada debido a que no fueron realizados los pagos de impuesto predial unificado de 17 predios equivalente al 11.4 % del total de los predios, situación que afecta el resultado del ejercicio en igual valor.</t>
  </si>
  <si>
    <t>La falta de aplicar un adecuado procedimiento para poder cancelar el impuesto predial unificado durante la vigencia 2008</t>
  </si>
  <si>
    <t>Subestimación en cuantía indeterminada en el saldo de la cuenta gastos operaciones.</t>
  </si>
  <si>
    <t>Requerir a los Municipios la documentación de liquidación de impuestos 2008, para su pago.</t>
  </si>
  <si>
    <t>Realizar opotunamente el pago de las obligaciones por concepto de impuesto predial 2008.</t>
  </si>
  <si>
    <t>Oficios a los municipios que no han enviado la liquidación del impuesto 2008</t>
  </si>
  <si>
    <t>Oficios</t>
  </si>
  <si>
    <r>
      <t xml:space="preserve">Ordenes de Servicios:                                                                                                                                         Con recursos del presupuesto asignados a la Entidad, destinados a la capacitación de empleados de planta del Ministeiro, se celebraron los contratos Nos. 168/2007, 169/2007, 070/2008, 157/2008, que ascienden a $18,8 millones, cuyo objeto era la capacitación de contratistas.       En dicho proceso se presentaron algunas debilidades, tales como:                                                                                                    El nombramiento del interventor que se hizo en cabeza de la coordinadora del grupo de Apoyo del Despacho del Ministro se hizo sin tener en cuenta, el </t>
    </r>
    <r>
      <rPr>
        <i/>
        <sz val="9.5"/>
        <rFont val="Arial"/>
        <family val="2"/>
      </rPr>
      <t>"</t>
    </r>
    <r>
      <rPr>
        <b/>
        <i/>
        <sz val="9.5"/>
        <rFont val="Arial"/>
        <family val="2"/>
      </rPr>
      <t xml:space="preserve">numeral 24 del manual de Procedimiento de Interventoría y Supervisión de Contratos del Ministerio" </t>
    </r>
    <r>
      <rPr>
        <sz val="9.5"/>
        <rFont val="Arial"/>
        <family val="2"/>
      </rPr>
      <t>ya que no se consideraron los conocimientos que se presume debía tener la mencionada funcionaria en aeronáutica, pues aparte de la experiencia adquirida en el Ministeiro y acreditación de cursos en educación no formal, en su hoja de vida no se acreditan títulos expedidos por centros universitarios autorizados por la ley, con especialidad en áreas determinadas y menos en las materias supervisadas. La negrilla es nuestra.</t>
    </r>
  </si>
  <si>
    <t>Ausencia de una política clara de control, sobre los distintos requisitos que se exige para la ejecución de los contratos.</t>
  </si>
  <si>
    <t>Posible menoscabo del presupuesto, alterando otros rubros asignados por la Ley. Comisión de presuntas faltas penales y disciplinarias.</t>
  </si>
  <si>
    <t>Estipular en la minuta de los contratos que la capacitación que requiera el contratista para el buen desarrollo y cumplimiento del objeto, correrá por cuenta del mismo.</t>
  </si>
  <si>
    <t>Eliminar  los pagos de la capacitación del piloto y copiloto a cargo del Ministerio y establecer en los contratos que las capacitaciones que se requieran para el piloto y copiloto serán asumidas directamente por los mismos.</t>
  </si>
  <si>
    <t>Clausulado en los contratos  del piloto y copiloto relacionados con la capacitación</t>
  </si>
  <si>
    <t>De otra parte, al revisar las mencionadas ordenes, tampoco se encontró que se hubieren elaborado y/o presentados los informes mensuales por parte del interventor, descritos en el numeral 25 del mencionado manual</t>
  </si>
  <si>
    <t>Se requerirá a la Interventora de los contratos para que presente oportunamente los  informes estipulados en el contrato.</t>
  </si>
  <si>
    <t>Que se presente oportunamente los informes de interventoría  de conformidad con lo estipulado en el Manual de Contratación y Manual de Supervisión e Interventoría de contratos</t>
  </si>
  <si>
    <t>Presentación oportuna de informes de acuerdo con lo estipulado en los contratos y en el manual.</t>
  </si>
  <si>
    <t xml:space="preserve">En la orden de pservicios 157 de 2008, no se especifica, a quien van dirigidos los programas de entrenamiento, contratados.                                                                                         Igual situación se presentó en todos y cada unode los contratos en los cuales se nombro como interventor a la coordinadora del Grupo de Apoyo del Despacho del Ministro, como ocurrió con los contratos Nos. 007 y 006 de 2008  </t>
  </si>
  <si>
    <t>Se modificará en el nuevo Manual de Contratación y Manual de Supervisión e Interventoria de contratos ajustándolo a la nueva normatividad y aclarando los requisitos que debe reunir el interventor o supervisor</t>
  </si>
  <si>
    <t>Dar claridad en el nuevo Manual de Contratación y Manual de Supervisión e Interventoría de contratos los requisitos que deben reunir los interventores o supervisores.</t>
  </si>
  <si>
    <t>En el nuevo  Manual de Contratación y Manual de Supervisión e Interventoría de contratos incluyendo requisitos para ejercer como supervisor o interventor.</t>
  </si>
  <si>
    <t>Nuevo  Manual de Contratación y Manual de Supervisión  e Interventoría de Contratos</t>
  </si>
  <si>
    <t xml:space="preserve">En la Dirección territorial Antioquia, el artículo 55 de la ley 190 de 1995 expresa:” Las quejas y reclamos se resolverán o contestarán siguiendo los principios, términos y procedimientos dispuestos en el Código Contencioso Administrativo para el ejercicio del derecho de petición, según se trate del interés particular o general y su incumplimiento dará lugar a la imposición de las sanciones previstas en el mismo”; además, el Decreto 2053 de 2003 en el Artículo 17 determina las funciones de las Direcciones Territoriales del Ministerio del Transporte, en especial el numeral 11 expresa “Asesorar y supervisar a las autoridades regionales de su jurisdicción en lo relacionado con los trámites delegados en materia de transporte y tránsito, de conformidad con las normas legales vigentes”.
Sobre una muestra de 16 quejas, el 45% (7), se encuentran sin la evaluación concluyente por la Territorial.  La Dirección Territorial Antioquia no está realizando un estricto control y seguimiento a las quejas presentadas por la comunidad, debido a que se realizan traslados de funciones misionales a otras instancias con funciones delegadas, dejando de lado lo de su competencia, no asumiendo la responsabilidad de monitorear el estado en que se encuentran, con el fin de verificar si la situación presentada fue corregida y dar respuesta oportuna al quejoso sobre los resultados de la misma. Con el riesgo de que sigan presentando las infracciones, por no ser estricta en el cumplimiento de sus deberes.  </t>
  </si>
  <si>
    <t>La dirección Territorial de Antioquia no está realizando un estricto control y seguimiento a las quejas presentadas por la comunidad.</t>
  </si>
  <si>
    <t>Falta de oportunidad en la atención de quejas y reclamos recibidas por la Dirección Territorial.</t>
  </si>
  <si>
    <t>Efectuar  el seguimiento de las solicitudes remitidas a las autoridades competentes</t>
  </si>
  <si>
    <t>Atender oportunamente requerimientos de los usuarios</t>
  </si>
  <si>
    <t>Seguimiento continuo a las solicitudes remitidas a las autoridades competentes</t>
  </si>
  <si>
    <t>Oficios Según número de quejas y/o peticiones</t>
  </si>
  <si>
    <t>PLAN DE MEJORAMIENTO VIGENCIA 2007</t>
  </si>
  <si>
    <t>AUDITORIA ESPECIAL SOBRE TASA A LA GASOLINA Y ESPECIES VENALES</t>
  </si>
  <si>
    <t xml:space="preserve">Trascurrido seis (6) años de la expedición del Decreto 1609 del 31 de julio de 2002, el Ministerio de Transporte aún no ha reglamentado la Tarjeta de Registro Nacional para el Transporte de Mercancías Peligrosas, tal como lo estipula el artículo 60; no obstante que el artículo 61 del mencionado decreto, estableció el término de seis (6) meses para comenzar a regir, término dentro del cual el Ministerio de Transporte  debería haber reglamentado lo pertinente. Esta situación ha permitido que se estén entregando los Registros de Transporte de Combustible, gas Natural Comprimido (GNC) y Gas Licuado de Petróleo (GLP); sin el cumplimiento total de los requisitos de la norma superior, los cuales deben cumplir las unidades de transporte que movilizan mercancías peligrosas, para proponer por condiciones seguras y dar cumplimiento a estándares internacionales.  </t>
  </si>
  <si>
    <t>no obstante que el artículo 61 del mencionado decreto, estableció el término de seis (6) meses para comenzar a regir, término dentro del cual el Ministerio de Transporte debería haber reglamentado lo pertinente</t>
  </si>
  <si>
    <t>Esta situación ha permitido que se estén entregando los Registros de Transporte de Combustible, Gas Natural Comprimido (GNC) y Gas Licuado de Petróleo (GLP); sin el cumplimiento total de los requisitos de la norma superior, los cuales deben cumplir las unidades de transporte que movilizan mercancías peligrosas, para proponer por condiciones seguras y dar cumplimiento a estándares internacionales.</t>
  </si>
  <si>
    <t>Expedir la reglamentación de la Tarjeta de Registro Nacional para Transporte de Mercancías Peligrosas</t>
  </si>
  <si>
    <t>Establecer los requisitos y procedimiento para la expedición de la Tarjeta del Registro Nacional de Mercancías Peligrosas</t>
  </si>
  <si>
    <t>Actualizar requerimientos para expedición de trámites y especies venales</t>
  </si>
  <si>
    <t>Resolución Expedida</t>
  </si>
  <si>
    <t>Dirección de Transporte y Tránsito - Subdirección de Transporte</t>
  </si>
  <si>
    <t xml:space="preserve">Según el literal A del artículo 10 del Decreto 1609 del 31 de julio de 2002, la certificación de aprobación técnica de los vehículos que transporten  GNC y GLP deberá ser expedida por personal idóneo acreditado por la Superintendencia de Industria y Comercio. Sin embargo, el Ministerio de Transporte no ha hecho exigible la certificación en los téerminos establecidos, lo que puede generar que las revisiones no estén acorde con los lineamientos estipulados en el Sistema Nacional de Normalización, Certificación y metrología, y que el transporte de dichas sustancias represente riesgo para la población y el medio ambiente. </t>
  </si>
  <si>
    <t xml:space="preserve"> Sin embargo, el Ministerio de Transporte no ha hecho exigible la certificación en los términos establecidos, </t>
  </si>
  <si>
    <t>lo que puede generar que las revisiones no estén acorde con los lineamientos estipulados en el Sistema Nacional de Normalización, Certificación y Metrología, y que el transporte de dichas sustancias represente riesgo para la población y el medio ambiente.</t>
  </si>
  <si>
    <t>Expedir la reglamentación en la materia</t>
  </si>
  <si>
    <t>Establecer los requisitos y procedimientos</t>
  </si>
  <si>
    <t xml:space="preserve">Hallazgo 1 Inconsistencias del contrato 033 de 2007 (Administrativo)                                                                    Se presentan algunas inconsistencias, respecto al alcance de algunas cláusulas estipuladas en el contrato de concesión No. 033 de 2007, así:
</t>
  </si>
  <si>
    <t xml:space="preserve">
• En el numeral 24.1.8 de la cláusula Veinticuatro  del contrato, se establece que se causarán multas por no prestar los servicios mínimos establecidos en el numeral 6.1 del Anexo B sobre condiciones de operación. Revisado este numeral en el anexo, se observa que el contenido del mismo se refiere al objetivo general de las estrategias de capacitación y no a las condiciones de operación, como se expresa en el numeral mencionado.
• No es concordante lo estipulado en el último párrafo, de la cláusula Decimo Séptima del contrato , con lo efectivamente realizado, por cuanto la aprobación del informe final de la etapa de planificación, fue el 15 de abril de 2008 y la etapa de construcción inició el 1 de noviembre de 2007. 
• No se estipuló el tiempo en que el Ministerio debería migrar la información histórica, generada por las Direcciones Territoriales, la Dirección de Transporte y Tránsito  con sus dos subdirecciones.
• No se estipuló el plazo para que el concesionario presentara el inventario semestral de todos los bienes que hacen parte del sistema de información del RUNT, señalado en el numeral 10.8.17 del contrato.
• Se indican plazos distintos para el cumplimiento de una misma obligación, tal es el caso de la expedición del acto administrativo por parte del Ministerio, por medio del cual se fijan las condiciones de las  normas técnicas, tecnológicas y de operación; toda vez que en las definiciones descritas en los numerales 12 y 13 de la cláusula primera, se establece que estos actos deberían expedirse una vez finalizada la Fase de Construcción; mientras que en el párrafo tercero del  literal x de la  cláusula tercera numeral 3.2.1, se estipuló que debería expedirse dentro de los doce (12) meses siguientes a la suscripción del Acta de inicio de ejecución del contrato.
• No se describe en el contrato ni en los otrosíes, la fecha de entrada en operación de los cuatro (4) últimos registros.
</t>
  </si>
  <si>
    <t xml:space="preserve">Las anteriores situaciones impiden la efectividad de las acciones que se tomen para el cumplimento del contrato en los aspectos tratados y pueden afectar desfavorablemente la operación del sistema RUNT. </t>
  </si>
  <si>
    <t xml:space="preserve">Se expedirá OTROSI que corrija tales situaciones.  
Respecto al segundo acápite: En el contrato 033 de 2007, se establece, que el Concesionario no podrá supeditar la continuación de las actividades planeadas, al agotamiento del procedimiento establecido en la Cláusula Décima Séptima - relacionado con los informes de las fases y etapas ejecutadas.
Frente al cuarto acápite se requerirá al CONCESIONARIO para que allegue a la Subidrección Administrativa y Financiera una relación de los bienes de la cocesión cada seis meses, un informe en enero y otro en junio, en cumplimiento de la cláusula décima, numeral 10.8.17. 
Al quinto acápite se fijaran las fechas específicas respecto de los compromisos futuros.
En relación con el último acápite, se informa que tanto en el contrato 033 de 2007, como en el OTROSI No. 5 al citado contrato se establece "3.2.2 Segunda Etapa: Deberá terminar antes de la finalización del mes veintinueve (29) contado a partir de la suscripción del acta de inicio de ejecución del contrato", es decir hay una fecha cierta y definida. </t>
  </si>
  <si>
    <t>Dar claridad al clausulado contractual.</t>
  </si>
  <si>
    <t>Expedición de otrosí al contrato 033 de 2007.</t>
  </si>
  <si>
    <t>Otrosí suscrito por las partes del contrato 033 de 2007.</t>
  </si>
  <si>
    <t>Hallazgo 2 Suministro de Impresoras (Disciplinario)              El concesionario de manera inconsulta, unilateral y desconociendo lo estipulado en el numeral anteriormente mencionado, adquirió  y suministró a los Organismos de Tránsito, 230 impresoras para licencias, con anterioridad a la expedición y adopción de las fichas técnicas  para las licencias de conducción y de tránsito, las cuales no cumplen con las características adoptadas en dichas fichas en lo relativo al material a utilizar.</t>
  </si>
  <si>
    <t xml:space="preserve">Posteriormente, la Entidad mediante Otrosí No. 5 de 16 de junio de 2009, avaló este incumplimiento contractual, al incluir en su cláusula Tercera  que “…el suministro (de las impresoras) se suspende  hasta tanto el Ministerio defina la tecnología y el material de la nueva licencia de conducción y de tránsito” e indicar que las impresoras adquiridas por el concesionario serán utilizadas para la expedición de  los demás certificados y documentos generados por el RUNT; condicionando el cumplimiento de esta obligación, en hechos futuros o normas que no existen, los cuales no pueden ser aplicados como sustento legal ,                                       
</t>
  </si>
  <si>
    <t xml:space="preserve">lo cual genera que: 
• A la fecha el concesionario no haya realizado la inversión correspondiente, lo cual  afecta el modelo financiero en aproximadamente $2.606,13 millones . 
• El Sistema RUNT entre en operación sin las impresoras acordes con las fichas técnicas, adoptadas mediante resoluciones 1307 del 3 de abril y 1940 de mayo 19 de 2009.
• Se afecte la prestación del servicio en los Organismos de Tránsito que no puedan adquirir la impresora. 
• Se genere presuntamente incumplimiento al numeral 1 del artículo 4 de la Ley 80.     
</t>
  </si>
  <si>
    <t xml:space="preserve">Una vez se sancione el proyecto de ley número 12 de 2006, Cámara y 087 de 2007 Senado "Por la cual se reforma la Ley 769 de 2002 (Código Nacional de Tránsito) y se dictan otras disposiciones", el que establece nuevas condiciones de seguridad para la licencia de tránsito, el Ministerio de Transporte procederá a hacer los estudios necesarios para establecer las nuevas fichas técnicas de las licencias de conducción y de tránsito, luego se expedirá la resolución pertinente en la que se determinen las condiciones técnicas de las licencias y por ende de  la tecnología de impresión que se exigirá al concesionario debe entregar.
</t>
  </si>
  <si>
    <t>Suministrar las impresoras que tecnológicamente cumplen con los requerimientos de las nuevas fichas técnicas de las licencias de conducción y de tránsito que en tal sentido defina el Ministerio de Transporte</t>
  </si>
  <si>
    <t>Elaboración del estudio técnico.</t>
  </si>
  <si>
    <t>Estudio técnico.</t>
  </si>
  <si>
    <t xml:space="preserve">Hallazgo 3 Cumplimento de obligaciones (Administrativo)
Se observa incumplimiento por parte del concesionario frente a lo establecido en el numeral 10.8.4 de la cláusula decima del contrato de concesión, en lo relativo a cooperar con el interventor, para que realicen el análisis e inspección del proyecto, 
</t>
  </si>
  <si>
    <t xml:space="preserve">por cuanto se encuentran sin respuesta algunos requerimientos hechos por la interventoria al concesionario, desde noviembre de 2008 hasta julio de 2009; </t>
  </si>
  <si>
    <t>lo cual impide efectuar una vigilancia integral proyecto y conceptuar de manera eficiente, sobre el cumplimento de las obligaciones del concesionario.</t>
  </si>
  <si>
    <t xml:space="preserve">El Ministerio de Transporte requerira formalmente a la Concesión RUNT S.A., para que evidencie las respuestas dadas a la Interventoría sobre los temas que han sido requeridos por esta.
</t>
  </si>
  <si>
    <t>Cumplimiento de la obligación contractual</t>
  </si>
  <si>
    <t xml:space="preserve">Expedición del oficio 
</t>
  </si>
  <si>
    <t xml:space="preserve">Oficio suscrito por parte del Ministerio.
</t>
  </si>
  <si>
    <t xml:space="preserve">Hallazgo 4 Información del Concesionario (Administrativo)
La información financiera que remite mensualmente el concesionario, no permite realizar un seguimiento efectivo, </t>
  </si>
  <si>
    <t xml:space="preserve">por cuanto no se incluyen todos los documentos que soportan los registros. Además, los estados financieros no se pueden interpretar de manera adecuada, por no incluirse dentro de éstos, las explicaciones o descripciones de los hechos, que permitan ampliar la información mostrada en dichos estados; lo cual imposibilita hacer un diagnóstico detallado de la situación financiera, tendiente a permitir que el Ministerio de Transporte efectúe los controles adecuados.
</t>
  </si>
  <si>
    <t>lo cual imposibilita hacer un diagnóstico detallado de la situación financiera, tendiente a permitir que el Ministerio de Transporte efectúe los controles adecuados.</t>
  </si>
  <si>
    <t xml:space="preserve">El Ministerio de Transporte requerirá a la Concesión RUNT S.A., para que adjunte todos los soportes y notas explicativas necesarias para que permitan su debida interpretación y diagnóstico. En el mismo se requerirá al interventor para que sobre estos documentos emita sus conceptos.                  </t>
  </si>
  <si>
    <t xml:space="preserve">Hallazgo 5 Inicio Fase de Operación (Disciplinario)
Se dio inicio a la Fase de Operación, Actualización y Mantenimiento, sin contar con el acta de aceptación del Sistema de Información desarrollado e implementado durante la primera etapa de la fase de construcción, 
</t>
  </si>
  <si>
    <t xml:space="preserve">En estas condiciones no existe certeza sobre el funcionamiento del sistema conforme a los requerimientos establecidos, que permitan la debida prestación del servicio público del RUNT, máxime si la entidad asevera que no tiene los elementos necesarios para poder afirmar sobre el adecuado funcionamiento del sistema . </t>
  </si>
  <si>
    <t>Esta situación se constituye en un incumplimiento frente a lo señalado en el inciso primero del numeral 3.3 del parágrafo de la cláusula tercera del contrato de concesión, además, de un presunto incumplimiento frente a lo estipulado en el numeral 1 del artículo 4 de la Ley 80 de 1993.</t>
  </si>
  <si>
    <t>El Ministerio de Transporte requerirá nuevamente al contratista y buscará el apoyo técnico con una institución académica de primer nivel que apoye a la supervisión del contrato 082 de 2007 de interventoría, en el seguimiento a la operación y mantenimiento del sistema RUNT.</t>
  </si>
  <si>
    <t>Una adecuada prestación del servicio público del registro RUNT.</t>
  </si>
  <si>
    <t xml:space="preserve">Expedición del oficio de requerimiento y celebración del contrato interadministrativo.
</t>
  </si>
  <si>
    <t xml:space="preserve">Suscripción del oficio y del contrato interadministrativo.
</t>
  </si>
  <si>
    <t xml:space="preserve">Hallazgo 6 Autorización de Operación (Administrativo)
EL concesionario no ha expedido la autorización de operación  a aquellos organismos de tránsito que cumplan con las Condiciones Técnicas, Tecnológicas y de Operación del RUNT, conforme lo estipula el parágrafo del artículo 4 de la Resolución 1552 de 23 abril de 2009. </t>
  </si>
  <si>
    <t xml:space="preserve"> Al respecto, no se evidenció gestión por parte de la interventoría o de la Entidad, </t>
  </si>
  <si>
    <t xml:space="preserve">con el fin de corroborar la calidad y seguridad de las condiciones del sistema conforme lo estipula el Artículo Tercero de la Resolución en mención.
</t>
  </si>
  <si>
    <t xml:space="preserve">El Ministerio de Transporte requerirá a la Interventoría, con copia a la Concesión RUNT S.A., las actas de autorización de los organismos de tránsito que cumplieron con las condiciones técnicas, tecnológicas y de operación del sistema RUNT. </t>
  </si>
  <si>
    <t xml:space="preserve">Suscripción del oficio por parte del Ministerio.
</t>
  </si>
  <si>
    <t xml:space="preserve">Hallazgo 7 Plan de Comunicaciones y Divulgación (Disciplinario)
Si bien se evidencia en el plan de gestión del cambio una estrategia para la construcción e implantación del plan de comunicaciones y divulgación de las condiciones técnicas, de operación y  de los servicios que ofrecerá el RUNT, no se observa la elaboración de dicho plan por parte del concesionario, el cual debió ser aprobado por el Ministerio de Transporte de acuerdo con lo señalado en el numeral 10.8.23 de la Cláusula Décima del contrato. Además, en los informes mensuales generados, no se evidencian aspectos relativos a la inversión  que debe realizar el concesionario en este plan, toda vez que en los informes tanto del concesionario como del interventor se limitan a describir la divulgación realizada, sin mencionar los valores invertidos en cada actividad; </t>
  </si>
  <si>
    <t xml:space="preserve">lo cual indica que la interventoría no ha dado un efectivo cumplimiento a lo estipulado en el literal “o” del numeral 7.3 de la Cláusula Séptima del contrato de interventoría No. 082 de 2007, </t>
  </si>
  <si>
    <t>impide que la Entidad tenga certeza del cumplimiento de esta obligación. Con esta situación, se genera un presunto incumplimiento de lo estipulado en el numeral 1 del artículo 4 de la Ley 80 de 1993.</t>
  </si>
  <si>
    <t xml:space="preserve">El Ministerio de Transporte requerirá al interventor y a la Concesión RUNT S.A., para que alleguen el plan de comunicaciones  y divulgación de las condiciones técnicas de operación y de los servicios que ofrecerá el RUNT. 
</t>
  </si>
  <si>
    <t xml:space="preserve">Hallazgo 8 Falta de Kits adicionales (Administrativo)
A escasos días del inicio de la operación del RUNT, se encontraban algunos  Organismos de Tránsito de tipo 1 y 2, que no habian logrado adquirir los Kits adicionales , </t>
  </si>
  <si>
    <t xml:space="preserve">
toda vez que muchos de estos organismos en la actualidad cuentan con varias ventanillas de atención y sedes operativas, las cuales no podrán ser habilitadas por falta de estos equipos y elementos necesarios; </t>
  </si>
  <si>
    <t>situación que puede derivar en la deficiente atención a los usuarios, además de posibles problemas en la fase de operación por no haberse realizado las pruebas en paralelo en el total de equipos requeridos. Este hecho imposibilita la instalación de los canales de comunicación y el adecuado funcionamiento del KIT que le permite al Organismo de Tránsito la conectividad con el RUNT</t>
  </si>
  <si>
    <t xml:space="preserve">El Ministerio de Transporte requerirá al Interventor y a la Concesión RUNT S.A., una relación de los organismos de tránsito de nivel 1 y 2, indicando si dichos entes territoriales estan conectados al sistema RUNT.
Una vez se reciba la información, el Ministerio de Transporte requerirá a dichos organismos, si han adquirido el hardware adicional necesario para la prestación de un servicio eficiente a los ciudadanos.
</t>
  </si>
  <si>
    <t>Cumplimiento de una obligación legal</t>
  </si>
  <si>
    <t xml:space="preserve">Hallazgo 9 Tablas de Tarifas (Administrativo)
A Octubre de 2009, veintiún (21) Organismos de Tránsito, no habían enviado al concesionario, las tablas de tarifas que se deben fijar por derechos de tránsito, correspondientes a licencias de conducción, licencias de tránsito y placa única nacional;
</t>
  </si>
  <si>
    <t>debido a la falta de gestión por parte del Ministerio,</t>
  </si>
  <si>
    <t>lo que traería como consecuencia que los usuarios no puedan realizar los trámites pertinentes de estas especies venales en dichos organismos de tránsito.</t>
  </si>
  <si>
    <t>El Ministerio requerirá a los organismos de tránsito para que suministren la información pertinente a las tarifas. Es de anotar que al 31 de diciembre de 2009, 195 organismos de tránsito habían interactuado con el sistema RUNT. (se Adjunta relación)</t>
  </si>
  <si>
    <t>Hallazgo 10 Envío de información (Administrativo)
No obstante de haberse emitido por parte del Ministerio de Transporte varias resoluciones, en las que establecían los diferentes plazos para que los Organismos de Tránsito enviaran la información, a septiembre de 2009, el 25% de éstos Organismos no habían reportado información del Registro Nacional de Conductores – RNC y el 10% le correspondiente al Registro Nacional de Automotores –RNA.  Además, del total de la información enviada, el 44% del RNC y el 32% del RNA fue rechazada</t>
  </si>
  <si>
    <t>debido a la falta de gestión y exigencia por parte del Ministerio,</t>
  </si>
  <si>
    <t xml:space="preserve">situación que generaría, que más de un 38% de los usuarios de estos registros, no puedan adelantar trámites correspondientes.
</t>
  </si>
  <si>
    <t>El Ministerio de Transporte nuevamente dará traslado a los organismos de control pertinentes, la relación de los organismos de tránsito que han presentado un reiterado incumplimiento.
Igualmente, el Ministerio de Transporte requerirá a la Interventoria con copia  a la Concesión RUNT S.A., para que habilite una funcionalidad en la plataforma RUNT, que permita al organismo cargar directamente la información histórica del RNA y del RNC, emitiéndose para ello la respectiva reglamentación.</t>
  </si>
  <si>
    <t xml:space="preserve">Hallazgo 11 Infraestructura eléctrica (Administrativo)
La infraestructura eléctrica y cableado instalado por el Concesionario RUNT en la sede de la Dirección Territorial Cundinamarca, en desarrollo del contrato 033 de 2007, presenta debilidades como tomas de corriente que se encuentran inactivas y cables por fuera de la canaleta, </t>
  </si>
  <si>
    <t xml:space="preserve">debido a la instalación posterior por parte de la Entidad de una puerta para salida de emergencia, en el área de atención al público. Esta situación, denota debilidades en la planeación y coordinación de actividades a cargo de la Entidad, así como una débil participación de la interventoría del contrato, en la solución de este tipo de problemas, </t>
  </si>
  <si>
    <t xml:space="preserve">los cuales pueden derivar en la ruptura de cables y por ende pérdida de información.  
</t>
  </si>
  <si>
    <t xml:space="preserve">El Ministerio de Transporte a través de la Oficina Asesora de Informática adelantará las acciones necesarias para subsanarla.
Es de aclarar que dichas actividades fueron realizadas por el Minsiterio de Transprote y no por la Concesión RUNT S.A. </t>
  </si>
  <si>
    <t>Salvaguarda de los bienes públicos y seguridad de las personas</t>
  </si>
  <si>
    <t>Adecuación</t>
  </si>
  <si>
    <t>Contratación de la obra</t>
  </si>
  <si>
    <t xml:space="preserve">Hallazgo 12 Limitación de información del RNITT (Administrativo)
En el parágrafo 2 del artículo sexto de la Resolución 3545 de agosto de 2009, se reglamentó la obligatoriedad de reportar lo correspondiente a  los informes de infracción de transporte impuestos a las empresas o a los propietarios de vehículos, la cual es competencia de la Superintendencia de Puertos y Transporte.  </t>
  </si>
  <si>
    <t>Sobre el particular se tiene que el Ministerio no previó las situaciones propias de esta Superintendencia en lo relativo a la reglamentación establecida para el trámite de los informes de infracción de transporte y las deficientes condiciones de su plataforma tecnológica de información y de gestión documental, las cuales no hacen posible el reporte en un plazo no mayor de 24 horas, la ocurrencia del hecho. Además, es importante aclarar que las infracciones de transporte impuestas por la Policía de Carreteras son entregadas a la Superintendencia con un tiempo posterior a las 24 horas, lo cual se constituye en un factor adicional para que no se pueda contar con la información completa y oportuna, para ser incorporada en el Registro Nacional de Infracciones de Tránsito y Transporte-RNITT</t>
  </si>
  <si>
    <t xml:space="preserve">lo que generará que no pueda contar con la información completa y oportuna, para ser incorporada en el Registro Nacional de Infracciones de Tránsito y Transporte-RNITT- </t>
  </si>
  <si>
    <t xml:space="preserve">El Ministerio de Transpote directamente y/o a través de la Interventoría, continuará insistiendo en la necesidad de adecuar la infraestructura técnica y tecnológica de la Superintendencia de Puertos y Transporte, para atender este registro, el cual a la fecha no ha entrado en operación. </t>
  </si>
  <si>
    <t xml:space="preserve">Hallazgo 13 Informes de Interventoria (Disciplinario)
En los informes mensuales emitidos por la Interventoria, no se refleja un seguimiento y control efectivo a todas y cada una de las obligaciones asumidas por el concesionario, 
</t>
  </si>
  <si>
    <t>toda vez que  en varios apartes de estos informes, no se conceptúa sobre el cumplimiento en detalle de las actividades realizadas por el concesionario, sino que se limita a realizar comentarios generales al respecto.</t>
  </si>
  <si>
    <t>Esta situación impide medir los resultados y el impacto de las acciones realizadas por el concesionario e identificar las eventualidades que puedan afectar los propósitos de la concesión, para tomar los correctivos necesarios y hacer los ajustes de manera oportuna. Lo anterior indica que la interventoría no ha dado cabal cumplimiento a lo establecido en el inciso segundo de la cláusula primera del contrato No. 082 de 2007, con lo cual se genera un presunto incumplimiento a lo estipulado en el numeral 1 del Artículo 4 de la Ley 80 de 1993.</t>
  </si>
  <si>
    <t xml:space="preserve">El Ministerio de Transporte requerirá nuevamente al interventor, para que en sus informes presente los mismos con un mayor detalle y soporte.
</t>
  </si>
  <si>
    <t xml:space="preserve">Hallazgo 14 Obligaciones Interventoria (Administrativo)
El interventor del contrato de concesión, no ha cumplido oportunamente con la entrega de la certificación de los pagos de aportes parafiscales al SENA, ICBF, Caja de compensación familiar, pago de cesantías y seguridad social; adicionalmente, dichos pagos no se efectúan en las cuantías correspondientes, tal como lo exige la Cláusula Décima del contrato 082 de 2007.  A pesar de las reiteradas solicitudes realizadas por el supervisor del contrato,
</t>
  </si>
  <si>
    <t>debido a la negligencia por parte del interventor en el cumplimiento de sus obligaciones,</t>
  </si>
  <si>
    <t xml:space="preserve"> la interventoría continúa incumpliendo esta obligación.</t>
  </si>
  <si>
    <t xml:space="preserve">El Ministerio de Transporte se abstendrá de realizar los pagos, hasta tanto el Interventor no acredite el pago de aportes parafiscales. </t>
  </si>
  <si>
    <t xml:space="preserve">Hallazgo 15 Inconsistencias contrato de fiducia (Disciplinario)
Se observa inconsistencia en el contrato No. 2700 de Fiducia Mercantil, suscrito con el concesionario, en cuanto a que:
</t>
  </si>
  <si>
    <t xml:space="preserve">
• • No se evidencia en el contrato ni los otrosíes, las subcuentas a las que deberá ingresar el 9% sobre los derechos económicos derivados de los acuerdos suscritos por el concesionario en desarrollo de la prestación de los servicios adicionales, otorgados en la cláusula Séptima del contrato ; toda vez que se estipuló únicamente el 80% de estos recursos para la subcuenta principal y el 11% para la subcuenta fondos de reposición de equipos y tecnología. De igual manera, es pertinente indicar que en el contrato de concesión 033 de 2007, tampoco se establece la destinación de estos derechos económicos.
• No se especifica la periodicidad con que la Fiduciaria debe trasladar los dineros a las diferentes subcuentas.
</t>
  </si>
  <si>
    <t>Dichas situaciones pueden generar inconvenientes en el momento del traslado y uso de estos recursos, además de la inobservancia del principio de responsabilidad, consagrado en el artículo 26 de la Ley 80 de 1993.</t>
  </si>
  <si>
    <t>Suscribir el otrosí al contrato 033 de 2007, en el cual se aclare la distribución de los porcentajes producto de la venta de información  según la cláusula séptima y lo pertinente al porcentaje del 9%; igualmente, se determinará en él la periodicidad del reporte de información y de traslado a las cuentas y subcuentas.
El Ministerio de Transporte dará traslado del respectivo OTROSI a la Entidad Fiduciaría para que se adelante el respectivo OTROSI al contrato de Fiducia 2700 de 2007.</t>
  </si>
  <si>
    <t>Susucripción del otrosí.</t>
  </si>
  <si>
    <t>Suscripción del otrosí.</t>
  </si>
  <si>
    <t xml:space="preserve">Hallazgo 16 Seguimiento aspectos financieros (Administrativo)
El seguimiento mensual que realiza la interventoría, a la rendición de las cuentas que presenta la Sociedad Fiduciaria que administra el fideicomiso, no permite evaluar la confiablidad de la misma,  
</t>
  </si>
  <si>
    <t>dado que lo consignado en los informes que emite el interventor, sólo  describe los saldos de cada cuenta y el valor total de los egresos realizado en cada mes, sin realizar un análisis detallado de los movimientos correspondientes de cada periodo,</t>
  </si>
  <si>
    <t xml:space="preserve"> lo que impide que el Ministerio cuente con la información exacta  y oportuna de las transacciones realizadas en el fideicomiso, y sirvan de soporte para una posible  toma de decisiones, dado el volumen de trámites que se generaran en el trascurso de la operación.</t>
  </si>
  <si>
    <t>El Ministerio de Transporte requerirá a la interventoría para que mejore sus informes, de acuerdo con los estándares mínimos de calidad requeridos para estos casos.</t>
  </si>
  <si>
    <t xml:space="preserve">Hallazgo 17 Ingresos por Inscripción (Administrativo)
Revisados los informes emitidos por el concesionario de los meses de julio, agosto y septiembre de 2009 en lo relativo a la inscripción de las Personas Naturales y Jurídicas al RUNT, se observan diferencias entre el número de inscritos con sus valores recaudados frente a los reportados por la Concesión por este concepto 
</t>
  </si>
  <si>
    <t xml:space="preserve">Esta situación no ha sido informada por el interventor y tiene su origen en la deficiente revisión y conciliación que efectúa la interventoria a las sumas recibidas por el concesionario, </t>
  </si>
  <si>
    <t>lo cual crea incertidumbre en los datos reportados en los informes del concesionario y que el Ministerio no cuente con la información exacta de los ingresos recibidos.</t>
  </si>
  <si>
    <t>El Ministerio requerirá a la Concesión RUNT S.A., para que allegue un informe que se someterá a aprobación de la interventoría. Dicho informe será entregado en medio magnético, texto y cuadro explicativos de la diferencia presentada entre las personas inscritas y los dineros recaudados.</t>
  </si>
  <si>
    <t xml:space="preserve">Hallazgo 18 Grupo Coordinación RUNT (Administrativo)
No se evidencia que a la fecha existan y estén implementados dentro del Sistema de Gestión de Calidad  –SGC–, los procesos y procedimientos para el desarrollo y cumplimiento de las funciones asignadas al Grupo Coordinación RUNT ; de igual forma no se observa que en los planes indicativos de las vigencias 2008 y 2009, se involucren resultados y metas relacionados con las funciones del grupo en mención,
</t>
  </si>
  <si>
    <t xml:space="preserve"> lo cual refleja debilidad en el sistema de control interno al no contar con una herramienta de seguimiento y control 
</t>
  </si>
  <si>
    <t>que permita evaluar y proponer acciones de mejoramiento continuo.</t>
  </si>
  <si>
    <t>La Dirección de Transporte y Tránsito adelantará de manera conjunta con la Oficina Asesora de Planeación, el levantamiento de los procedimientos que ejecuta el Grupo RUNT.</t>
  </si>
  <si>
    <t>Incluir los procedimientos del Grupo RUNT al SGC.</t>
  </si>
  <si>
    <t>Expedición del memorando interno a la Oficina Asesora de Planeación por parte de la Dirección de Transporte y Tránsito.</t>
  </si>
  <si>
    <t>Actualización de los procedimientos.</t>
  </si>
  <si>
    <t xml:space="preserve">Hallazgo 19 Falta de reglamentación Ley 1005 de 2006 (Disciplinario)
Transcurridos 3 años desde la expedición de la Ley 1005 de 2006, el Ministerio de Transporte aún no ha reglamentado lo dispuesto en el Artículo 18, en lo que respecta a:
• Fijar las pautas a las cuales se deben sujetar los Organismos de Tránsito para su funcionamiento.
• Régimen de sanciones aplicables a los Organismos de Tránsito.
Es pertinente indicar que esta reglamentación debió darse dentro de los noventa (90) días calendarios siguientes a la sanción de esta Ley, y la ausencia de la misma puede generar incumplimiento de obligaciones por parte de los Organismos de Tránsito en aspectos relativos a la implementación del RUNT. 
De otra parte, no ha reglamentado de conformidad con lo establecido en los numerales 9 y 10 del artículo 10 de la Ley 1005 de 2006, la obligación a cargo de las ensambladoras e importadoras de vehículos automotores, de reportar al registro central, la información necesaria para que el concesionario cree en el sistema de información del RUNT la inscripción provisional correspondiente a automotores nuevos.
</t>
  </si>
  <si>
    <t>por la falta de gestión de la entidad en emitir las normas de manera oportuna</t>
  </si>
  <si>
    <t xml:space="preserve">Lo cual puede generar incumplimiento de obligaciones por parte de los Organismos de Tránsito en aspectos relativos a la implementación del RUNT. </t>
  </si>
  <si>
    <t>Respecto de las pautas a las cuales se debe sujetar los organismos de tránsito, El Ministerio de Transporte expedirá la correspondiente reglamentación, vía decreto, para lo cual se fija la meta de radicación en Presidencia de la República.
En cuanto a las sanciones, El Ministero de Transporte radicó el pasado mes de octubre ante la Cámara de Representantes el proyecto de ley, el cual se distingue con el No. 208 de 2009-C/2009.</t>
  </si>
  <si>
    <t xml:space="preserve">Expedición de proyecto de Decreto.
Proyecto de Ley
</t>
  </si>
  <si>
    <t>Proyecto de Decreto.</t>
  </si>
  <si>
    <t xml:space="preserve">Hallazgo  20 Cumplimiento de funciones (Disciplinario)
A octubre de 2009, aún están pendientes de definición por parte del Ministerio de Transporte algunos temas para ser incorporados al Sistema RUNT, dentro de los que se destaca:
• La nueva ficha técnica en materia de placas que deberán tener los vehículos que ingresen en el País por programas especiales o por importación temporal, conforme lo establece el Artículo 43 de la Ley 769 de 2002.
• Disponer de la totalidad de las fichas técnicas de homologación.
• Las especificaciones y características que deberá tener el Número de Identificación Vehicular.
• La información histórica de los talleres de conversión a gas
</t>
  </si>
  <si>
    <t>Estas situaciones generan incumplimiento en lo establecido en el numeral 5.3 del  Artículo 5  del Decreto 2053 de 2003. Además, esta falta de información, podría generar rechazo de los trámites y posibles traumatismos en el inicio de la operación.</t>
  </si>
  <si>
    <t xml:space="preserve">El Ministerio de Transporte elaborará un estudio técnico que sirva de base para actualizar la ficha técnica de las placas que se expidan con ocasión del ingreso de vehículos por programas especiales o por importación temporal. </t>
  </si>
  <si>
    <t>Cumplimiento de una obligación legal.</t>
  </si>
  <si>
    <t xml:space="preserve">Estudio técnico
</t>
  </si>
  <si>
    <t xml:space="preserve">Frente al acápite segundo, la Subdirección de Transporte entrega las fichas de homologación.  </t>
  </si>
  <si>
    <t>Entregar Fichas de homologación</t>
  </si>
  <si>
    <t>Fichas de homologación</t>
  </si>
  <si>
    <t>Frente al acápite cuarto, el Ministerio de Transporte expedirá una reglamentación respecto del registro de los talleres de conversión de gas.</t>
  </si>
  <si>
    <t>reglamentación respecto del registro de los talleres de conversión de gas.</t>
  </si>
  <si>
    <t>Reglamentación</t>
  </si>
  <si>
    <t xml:space="preserve">Hallazgo 21 Incumplimiento Resolución 5561 del 22 de diciembre de 2008 (Disciplinario)
El Ministerio de Transporte asignó rangos de especies venales                                                                                                                             entre mayo y septiembre de 2009 , a los Organismos de Tránsito relacionados en el anexo 1, a pesar de no haber migrado la información del Registro Nacional Automotor –RNA- y del Registro Nacional de Conductores –RNC-, 
</t>
  </si>
  <si>
    <t xml:space="preserve">desconociendo lo señalado en el artículo tercero de la resolución No. 5561 del 22 de diciembre de 2008 la cual  señala que: “A partir del 17 de marzo de 2009, no se recibirá más información y el Ministerio de Transporte no asignará rangos y series de especies venales y solicitará a la Superintendencia de Puertos y Transporte abrir investigación administrativa al Organismo de Tránsito que no envió la información depurada” </t>
  </si>
  <si>
    <t>lo que constituye en primer lugar incumplimiento en la aplicación de la norma y ocasiona demoras en la migración completa de la información al RUNT pueden causar traumatismos al momento de entrar en operación el sistema.</t>
  </si>
  <si>
    <t xml:space="preserve">
El Ministerio de Transporte expedirá un Acto Administrativo fijándole a los organismos de tránsito un plazo perentorio para que culmine el proceso de depuración de la infromación histórica contenida en el RNA y en el RNC. Se tiene previsto fijar la fecha a 31 de marzo del 2010. En la misma providencia se establecerá el propcedimiento para el cargue de la información, el cual dentro del plazo se hará con CD firmado digitalmente en el estándar correspondiente y entregado en la Subdirección de Tránsito del Ministerio; posterior a ese plazo se les exijirá utilizar la funcionalidad del RUNT, para poner al día la infomación sin perjuicio de las acciones disciplinarias y adminstrativas que se desprendan.
El Ministerio de Transporte seguirá reportando a la Supertransporte y demás organismos de control, los organismos de tránsito que han incumplido con las obligaciones de reporte de información.</t>
  </si>
  <si>
    <t>Cumplimiento de una obligación legal y reglamentaria.</t>
  </si>
  <si>
    <t>Oficios de reporte de incumplimiento y de seguimiento. Resolución.</t>
  </si>
  <si>
    <t xml:space="preserve">Suscripción de oficios y de la Resolución.
</t>
  </si>
  <si>
    <t>Hallazgo 22 Ausencia de reglamentación (Disciplinario)
El Ministerio de Transporte expidió las resoluciones  Nos. 2395 y 2833 del 9 y 26 de Junio de 2009 respectivamente , sin embargo, no ha fijado las tarifas a aplicar sobre los trámites relacionados con remolques, semirremolques, multimodulares y similares, una vez entre en operación el RUNT,</t>
  </si>
  <si>
    <t xml:space="preserve"> Esta situación se constituye en un presunto incumplimiento de lo establecido en el numeral 5.3 del  artículo 5  del Decreto 2053 de 2003 y puede ocasionar traumatismos a los usuarios que quieran realizar trámites de dichos equipos. </t>
  </si>
  <si>
    <t>El Ministerio de Transporte mediante Resolución 5625 del 17 de noviembre de 2009, incorporó las tarifas referidas en este item.</t>
  </si>
  <si>
    <t xml:space="preserve">Hallazgo 23 Motocicletas con duplicidad de rango de placas (Administrativo)
No obstante la expedición de la Resolución No. 4777 del 1 de octubre de 2009 “Por la cual se establece el procedimiento para la asignación de placa por duplicidad”, el Ministerio de Transporte a la fecha, no ha adelantado las acciones necesarias para determinar con exactitud el número y rangos en duplicidad de las placas de motocicletas a nivel nacional e informar con oportunidad a los organismos de tránsito. 
</t>
  </si>
  <si>
    <t>Esta deficiencia puede generar traumatismos y demoras en los trámites adelantados por los ciudadanos que eventualmente se vean afectados por la duplicidad de placas</t>
  </si>
  <si>
    <t xml:space="preserve">El Ministerio de Transporte a través de la Subdirección de Tránsito, expedirá el Acto Administrativo que reglamente el asunto. </t>
  </si>
  <si>
    <t xml:space="preserve">Resolución </t>
  </si>
  <si>
    <t xml:space="preserve">Suscripción de la Resolución.
</t>
  </si>
  <si>
    <t xml:space="preserve">Hallazgo 24 Inventario de Bienes (Administrativo)
Se observa que el Ministerio de Transporte, no  lleva un control del inventario de los bienes que ha entregado el concesionario, .
</t>
  </si>
  <si>
    <t>con el fin de verificar y calificar el estado de cada uno de ellos, de conformidad con lo establecido en el anexo C del contrato de concesión;</t>
  </si>
  <si>
    <t xml:space="preserve"> de tal forma que le permita al Ministerio advertir posibles diferencias de manera oportuna y tomar las acciones pertinentes al momento de llevarse a cabo las reposiciones previstas en el contrato</t>
  </si>
  <si>
    <t xml:space="preserve">El Ministerio de Transporte requerirá a la Interventoría para que informe los resultados de la auditoría que esta llevando a cabo en tal sentido, según oficio PAI RUNT RL MINTRANSPORTE 187 09 y radicado ante esta cartera bajo el MT-2009-321-077404-2.
Lo anterior en virtud del numeral 10,8,17 de la Cláusula Décima del Contrato 033/2007.
</t>
  </si>
  <si>
    <t>Control de inventarios</t>
  </si>
  <si>
    <t>Oficio -Informe de Auditoría entregado por la Interventoría.</t>
  </si>
  <si>
    <t xml:space="preserve">Hallazgo 25 Pruebas en paralelo (Administrativo)
Al 17 de octubre de 2009, no se habían realizado las pruebas en paralelo para la totalidad de los actores involucrados en el sistema, quedando sin ejecutar éstas en el 27% de los Organismos de Tránsito (OT), el 45% de las Direcciones Territoriales y más del 70% de los Otros Actores (OA) .  
</t>
  </si>
  <si>
    <t xml:space="preserve">Dentro de las causas de esta situación se tiene: 
• No contar con las adecuaciones necesarias para la instalación de los KIT.
• Varios OT y OA se encuentran en proceso de enrolamiento.
• Inconvenientes de carácter técnico para el acceso a la red, (cableado estructurado, canal de comunicaciones, entre otros)
• Falta de reporte de la información correspondiente a los registros Registro Nacional de Automotores – RNA y Registro Nacional de Conductores – RNC, por parte de algunos Organismos de Tránsito.
</t>
  </si>
  <si>
    <t xml:space="preserve">Lo anterior, ocasiona que no se tenga certeza de la efectiva interacción de dichos actores con el sistema  y se puedan presentar traumatismos y deficiencias en los niveles de servicio a los usuarios para el desarrollo de los diferentes trámites relacionados a estos registros, pudiendo llegar a afectar los tiempos estimados de atención en los Organismos de Tránsito. 
</t>
  </si>
  <si>
    <t xml:space="preserve">El Ministerio de Transporte requerirá a la interventoría, que allegue la verificación o constatación de las pruebas en paralelo realizadas por la Concesión a todos los actores involucrados con el sistema RUNT.
</t>
  </si>
  <si>
    <t>TOTALES</t>
  </si>
  <si>
    <t>Para cualquier duda o aclaración puede dirigirse al siguiente correo: joyaga@contraloriagen.gov.co</t>
  </si>
  <si>
    <t>Evaluación del Plan de Mejoramiento</t>
  </si>
  <si>
    <t>Puntajes base de Evaluación:</t>
  </si>
  <si>
    <t xml:space="preserve">Convenciones: </t>
  </si>
  <si>
    <t>Puntaje base de evalaluación de cumplimiento</t>
  </si>
  <si>
    <t>PBEC</t>
  </si>
  <si>
    <t>Puntaje base de evaluación de avance</t>
  </si>
  <si>
    <t>PBEA</t>
  </si>
  <si>
    <t xml:space="preserve">Columnas de calculo automático </t>
  </si>
  <si>
    <t>Cumplimiento del Plan de Mejoramiento</t>
  </si>
  <si>
    <t>CPM = POMMVi / PBEC</t>
  </si>
  <si>
    <t xml:space="preserve">Informacion suministrada en el informe de la CGR </t>
  </si>
  <si>
    <t>GERMAN CARDONA GUTIERREZ</t>
  </si>
  <si>
    <t>Avance del plan de Mejoramiento</t>
  </si>
  <si>
    <t>AP =  POMi / PBEA</t>
  </si>
  <si>
    <t xml:space="preserve">Celda con formato fecha: Día Mes Año </t>
  </si>
  <si>
    <t>MINISTRO DE TRANSPORTE</t>
  </si>
  <si>
    <t>Fila de Totales</t>
  </si>
  <si>
    <t>PERIODO FISCAL QUE CUBRE 2007-2008-2009</t>
  </si>
  <si>
    <t>Realizado el análisis del pago de los intereses que reconoce la Dirección General de Crédito Público y del Tesoro Nacional al Ministerio de Transporte, por el préstamo concedido de $20.000 millones, y de acuerdo a lo estipulado en el pagaré No. 001 del 11 de septiembre de 2006, se presenta una diferencia de los $ 30,4 millones a favor del Fondo de Subsidio  debido a que la liquidación de los intereses para algunos meses, no se realizó con la tasa de referencia del IPC  del mes vencido.</t>
  </si>
  <si>
    <t>debido a que la liquidación de los intereses para algunos meses, no se realizó con la tasa de referencia del IPC del mes vencido</t>
  </si>
  <si>
    <t>se presenta una diferencia de $30.4 millones a favor del Fondo de Subsidio</t>
  </si>
  <si>
    <t xml:space="preserve">Solicitar al Tesoro Nacional revisión a la liquidación de los intereses y  el pago de los ajustes a favor del F.S.S.G. de acuerdo con la liquidación de la C.G.R. </t>
  </si>
  <si>
    <t xml:space="preserve">Establecer si existe diferencia en la liquidación de los intereses efectuada por la DGCPTN, y la realizada por la C.G.R., y hacer los ajustes a que haya lugar. </t>
  </si>
  <si>
    <t>Oficio a la Dirección General de Crédito Público y del Tesoro Nacional solicitándole el pago de intereses a favor del F.S.S.G.G</t>
  </si>
  <si>
    <t xml:space="preserve">El Saldo de la Cartera del Fondo de subsidio de la sobretasa a la gasolina que a Julio del 2008 ascendía a $2.139 millones, presenta incertidumbre, por cuanto el Grupo de Ingresos y Cartera no cuenta en su totalidad con la información de recaudo por sobretasa  y lo correspondiente al fondo de subsidio. Se observa que algunos mayoristas no envían el reporte de la totalidad de los ingresos, tales como : Zapata y Velásquez S.A. en el Departamento  de Antioquia; Petróleos del Milenio CI, en los Departamentos de Arauc, Santander y Meta; y Petrobrás en el Departamento de Quindio, entre otros; razón por la cual, se elaboran y se causan las cuentas por cobrar sin incluir estos valores, con lo cual se genera diferencias a favor de los Departamentos. </t>
  </si>
  <si>
    <t xml:space="preserve"> por cuanto el Grupo de Ingresos y Cartera no cuenta en su totalidad con la información de recaudo por sobretasa y lo correspondiente al fondo de subsidio.  </t>
  </si>
  <si>
    <t xml:space="preserve">Se observa que algunos mayoristas no envían el reporte de la  totalidad de los ingresos, tales como: Zapata y Velásquez S.A. en el Departamento de Antioquia, Petróleos del Milenio CI en los Departamentos de Arauca, Santander y Meta y Petrobrás en el Departamento del Quindío, entre otros; razón por la cual, se elaboran y se causan las cuentas por cobrar sin incluir estos valores, con lo cual se generan diferencias a favor de los Departamentos. </t>
  </si>
  <si>
    <t>Solicitar a los distribuidores mayoristas, oportunidad en la información y en los casos que sea necesario elaborar las cuentas de cobro a los departamentos y conciliar semestralmente con el informe suministrado por los departamentos</t>
  </si>
  <si>
    <t>Contar con la información completa y oportuna relacionada con los recursos del FSSG.</t>
  </si>
  <si>
    <t>Oficio a distribuidores mayoristas solicitando envio de la información completa y oportuna de la Sobretasa a la Gasolina en todos los departamentos en los que operen.</t>
  </si>
  <si>
    <t>• Hallazgo 133 Manejo de Información código No.1907001</t>
  </si>
  <si>
    <t>La entidad aún no cuenta con un sistema que contribuya a efectivos mecanismos de control, seguimiento y manejo de la misma con el fin de elaborar estadísticas para la toma de decisiones. Lo anterior se refleja en la existencia de diferentes bases de datos, que aunque presentan características similares, al cruzar el contenido producen resultados inconsistentes y en algunos casos contradictorios, como se evidencia en el Area de Bienes Inmuebles y la Dirección de Infraestructura, principalmente.    De otra parte, los sistemas de información implementados no están orientados a presentar información de la gestión institucional de una forma coordinada, coherente, consistente y oportuna; puesto que se evidencian múltiples fallas en cuanto a su oportuna alimentación, actualización, depuración, integridad, consolidación etc.,  existiendo debilidades en la comunicación entre dependencias al interior de la entidad.</t>
  </si>
  <si>
    <t xml:space="preserve">Existencia de diferentes bases de datos, que aunque presentan características similares, al cruzar el contenido producen resultados inconsistentes y en algunos casos contradictorios.                                                           Existen debilidades en la comunicación entre dependencias al interior de la entidad </t>
  </si>
  <si>
    <t>Producen resultados inconsistentes y en algunos casos contradictorios.       Se evidencian múltiples fallas en cuanto a su oportuna alimentación, actualización, depuración, integridad, consolidación etc..</t>
  </si>
  <si>
    <t>Contratación del análisis, diseño, desarrollo e implementación del Sistema Integrado de Información del Sector Transporte, basado en el Sistema de Gestión de Calidad</t>
  </si>
  <si>
    <t>Tener un sistema de información integral con información  alimentada y actualizada en forma  oportuna.</t>
  </si>
  <si>
    <t xml:space="preserve">1)  Levantamiento de información, Diseño del sistema de información                            </t>
  </si>
  <si>
    <t xml:space="preserve">Diseño del Sistema </t>
  </si>
  <si>
    <t xml:space="preserve">Grupo de Informatica </t>
  </si>
  <si>
    <t xml:space="preserve">2) Desarrollo del sistema de información Piloto
</t>
  </si>
  <si>
    <t>Sistema de Información Piloto</t>
  </si>
  <si>
    <t xml:space="preserve">La Dirección de Infraestructura creará mecanismos de control y seguimiento que permitan la unificación de la información que maneja  la dependencia </t>
  </si>
  <si>
    <t>lograr unificar la información que maneja la dependencia a través de cada uno de los grupos</t>
  </si>
  <si>
    <t>3) destinar un funcionario para que identifique y unifique la información que llega y sale de la dependencia</t>
  </si>
  <si>
    <t>Memorando  designando funcionario responsable</t>
  </si>
  <si>
    <t xml:space="preserve">• Hallazgo 135.  Gestión documental (Huila-Sucre-Valle).
</t>
  </si>
  <si>
    <t xml:space="preserve">La Dirección Territorial, no cuenta con espacios  adecuados para el cumplimiento de su función Archivística, por deficiencias de planeación en los procesos de gestión institucional, generando  ineficiencia en la gestión documental. 
</t>
  </si>
  <si>
    <t>Lo anterior por  deficiencia de planeación, en los procesos de gestión institucional.</t>
  </si>
  <si>
    <t>Generando  ineficiencia en la gestión documental e incumplimiento  la normatividad vigente.</t>
  </si>
  <si>
    <t>Como acción preventiva para todas las dependencias, elaborar un manual de Organización de Archivos de Gestión y de Transferencias Documentales al Archivo Central</t>
  </si>
  <si>
    <t>Reiterar los conocimientos trasmitidos en las diferentes capacitaciones y estandarizar conceptos acordes con la Normatividad Vigente y recomendaciones del Archivo General de la Nación</t>
  </si>
  <si>
    <t xml:space="preserve">Elaborar y difundir Manual de Organización de Archivos de gestión y de Transferencias </t>
  </si>
  <si>
    <t>Manual</t>
  </si>
  <si>
    <t xml:space="preserve">Los expedientes manejados por esta territorial no se encuentran identificados ni  poseen  inventario descriptivo, al igual que los informes mensuales sobre los fondos de reposición, y otros documentos; debido a la falta de control y seguimiento por parte del funcionario del archivo en la territorial, lo que trae como consecuencia no poder identificar de manera oportuna de que trata el expediente y su contenido.
</t>
  </si>
  <si>
    <t>Proyecto de remodelación para las áreas de archivo, para determinar mantenimiento o cambios en la infraestructura de los sistemas de archivo y mejoras de seguridad.</t>
  </si>
  <si>
    <t>Adecuar los depósitos de archivo de acuerdo con la normatividad vigente,  que permita la adecuada conservación  documental.</t>
  </si>
  <si>
    <t xml:space="preserve">Áreas de archivo adecuadas </t>
  </si>
  <si>
    <t>Área física del archivo</t>
  </si>
  <si>
    <t xml:space="preserve">
• Hallazgo 136.  Deficiencias en los sistemas de información (Huila).
</t>
  </si>
  <si>
    <t xml:space="preserve">La Dirección Territorial, no ha resuelto el inconveniente técnico de impresión para el Sistema de Recaudo de Especies Venales, SIREV, el cual no cuenta con soluciones definitivas por parte del Nivel Central ante las distintas solicitudes de la Dirección Territorial. También se presentan riesgos para la seguridad de la información, debido a que no existen contraseñas de seguridad para acceder a esta aplicación. </t>
  </si>
  <si>
    <t xml:space="preserve"> Lo anterior por deficiencias  en el sistema de información y en la falta de eficiencia tècnica por parte de la  administraciçon</t>
  </si>
  <si>
    <t xml:space="preserve">Lo que pueden generar riesgos a la administración en   confiabilidad de su información y por ende en la calidad y oportunidad de sus productos. </t>
  </si>
  <si>
    <t>De acuerdo con la bitácora de servicio del contratista que atiende el sistema Galeón, se debe deshabilitar por software la opción de  la búsqueda automática de impresoras de red. También se implementará mejoras en cuanto a la seguridad de acceso como la llave digital.</t>
  </si>
  <si>
    <t>Resolver los  inconvenientes técnico presentados en el sistema de impresión para el Sistema de Recaudo de Especies Venales</t>
  </si>
  <si>
    <t>Deshabilitar la opción de selección múltiple de impresora para cada uno de los ursuarios del sistema</t>
  </si>
  <si>
    <t>Opción de impresión deshabilitada</t>
  </si>
  <si>
    <t xml:space="preserve">
• Hallazgo 137.  Software de Correspondencia. (Sucre)
</t>
  </si>
  <si>
    <t>En las oficinas de Sincelejo no se cuenta con un  software de correspondencia, que permita de manera oportuna consultar la información recibida y despachada día a día. Lo anterior, debido a la falta de gestión conjunta por parte de la territorial y el nivel central de la entidad, por lo que se dificulta la gestión y seguimiento de los procedimientos a desarrollar con base en los radicados.</t>
  </si>
  <si>
    <t>Implementación del Software de gestión Documental denominado ORFEO en Planta Central  y en las  Direcciones Territoriales</t>
  </si>
  <si>
    <t xml:space="preserve">Dotar de un sistema en ambiente WEB que permita el control documental en las dependencias de planta central y las Direcciones Territoriales </t>
  </si>
  <si>
    <t>Ajuste del SOFTWARE</t>
  </si>
  <si>
    <t>Software parametrizado</t>
  </si>
  <si>
    <t>Capacitación a funcionarios de las Direcciones Territoriales</t>
  </si>
  <si>
    <t>Capacitación General</t>
  </si>
  <si>
    <t>Ajuste técnico de conectividad, comunicaciones y capacidad de servidores para la puesta en producción en Planta Central y Direcciones Territoriales</t>
  </si>
  <si>
    <t>Ajuste técnico</t>
  </si>
  <si>
    <t>La meta se cumplio en el 2008, se reiterara la revision del monto de los intereses liquidados.</t>
  </si>
  <si>
    <t>Se remitieron 20 oficios a los Distribuiodores mayoristas en el año 2009 solicitando el reporte oportuno de la información, los cuales se han reiterado en la vigencia 2010. A partir de la solicitud se vienen recibiendo los informes mensualmente y semstralmente, de los cuales se han recibido màs de 150 radicados y multiples correos electrónicos. Se adjunta relación de numeros de radicación tanto de la solicitud como de las respuestas.</t>
  </si>
  <si>
    <t>Hallazgo 138.  Planes de contingencia informática. (Huila)</t>
  </si>
  <si>
    <t xml:space="preserve">La dirección no cuenta con  planes y procedimientos de contingencia en informática que de forma oportuna, le permitan garantizar la prestación del servicio en el momento en que falle la red.  Esto en razón a deficiencias en los mecanismos de control y seguimiento que generan riesgos a la administración. </t>
  </si>
  <si>
    <t>Se elaborará un Plan de Contingencia para mejorar el servicio de GALEON. La plataforma está implementada única y exclusivamente para la operación de las Direcciones Territoriales</t>
  </si>
  <si>
    <t xml:space="preserve">Aumentar el tiempo operativo del sistema de información territorial.  </t>
  </si>
  <si>
    <t>Llevar a cabo la contratación de mecanismos de conexión a internet alternos para contingencia.</t>
  </si>
  <si>
    <t>Proceso de contratación</t>
  </si>
  <si>
    <t xml:space="preserve">
• Hallazgo 139.  Avance implementación MECI. (Córdoba y Sucre)
</t>
  </si>
  <si>
    <t>Se pudo establecer que a pesar que el Ministerio de Transporte a nivel Nacional se encuentra en proceso de implementación del MECI, en la Dirección Territorial de Córdoba-Sucre aún no se ha iniciado dicho proceso. Lo anterior, debido a la falta de directrices por parte del nivel central de la entidad y de iniciativa de la Territorial, lo cual afecta la implementación en la oportunidad y calidad esperados a nivel de toda la organización, perturbando el desarrollo de su gestión  para el logro de sus objetivos y metas.</t>
  </si>
  <si>
    <t xml:space="preserve">Realizar la implementación del MECI en la Oficina de Sincelejo de la Dirección Territorial Córdoba-Sucre.                                                                                                                                                                        Conforme el cronograma establecido para la implementación del SGC y MECI en las Direcciones Territoriales, se culminó la implementación en la Oficina de Montería a través de dos visitas realizadas del 07 al 09 de mayo de 2008 y del 08 al 10 de julio de 2008; para el tercer trimestre de 2008 se culminará la implementación del SGC en la Territorial Córdoba – Sucre brindando las capacitaciones correspondientes en la Oficina de Sincelejo.   </t>
  </si>
  <si>
    <t xml:space="preserve">Culminar la implementación del MECI en la Dirección Territorial Córdoba-Sucre. </t>
  </si>
  <si>
    <t>1.Realizar dos visitas de conceptualización e implementación del SGC y MECI en la Dirección Territorial Córdoba-Sucre.</t>
  </si>
  <si>
    <t>Visitas de implementación</t>
  </si>
  <si>
    <t xml:space="preserve">
• Hallazgo 142.  Programas de capacitación. (Huila)
</t>
  </si>
  <si>
    <t xml:space="preserve">Los funcionarios de la Dirección Territorial no cuentan con un programa de capacitación permanente que les permita perfeccionar sus conocimientos administrativos y fortalecimiento institucional, de acuerdo a las funciones que desempeñan, por falta de política institucional, lo cual conlleva a que no se fortalezca el capital humano. </t>
  </si>
  <si>
    <t>Faltan  políticas  institucionales,</t>
  </si>
  <si>
    <t xml:space="preserve">Lo cual conlleva a que no se fortalezca el capital humano y al incumplimiento de los criterios legales vigentes para la materia. </t>
  </si>
  <si>
    <t>En concordancia con la Resolución 1229 de 2008  el Ministerio de Transporte capacitará al personal  en materia de Transporte,  Tránsito e Infraestructura y procesos de gestión administrativa.</t>
  </si>
  <si>
    <t>Mejorar los competencias laborales de los funcionarios para elevar la eficiencia y eficacia de su gestión  y la de la entidad.</t>
  </si>
  <si>
    <t xml:space="preserve">Curso de capacitación  en el Departamento de Bolivar, donde se congregará todo el personal de las Inspecciones Fluviales  por cuatro días. </t>
  </si>
  <si>
    <t xml:space="preserve">Capacitación  </t>
  </si>
  <si>
    <t xml:space="preserve">Curso de capacitación  en el Departamento de Antioquia donde se congregará todo el personal de las Direcciones Territoriales por cuatro días  </t>
  </si>
  <si>
    <t>Capacitación</t>
  </si>
  <si>
    <t xml:space="preserve">• Hallazgo 143. Salud ocupacional. (Sucre)
</t>
  </si>
  <si>
    <t xml:space="preserve">En Sincelejo se encuentran en operación sillas en mal estado, debido a la falta de gestión por parte de la territorial  para garantizar la seguridad ergonómica y física de los funcionarios, lo que puede traer como consecuencia problemas de salud como  dolores de espalda, cuello y brazos y accidentes de trabajo.
Así mismo, se observó que la Oficina de Sincelejo del Ministerio de Transporte no cuenta con agua en sus baterías de lavamanos y sanitarios, lo cual puede derivar en problemas de salubridad a los funcionarios y usuarios de esta oficina.
</t>
  </si>
  <si>
    <t xml:space="preserve">Dentro de las acciones propias del programa de salud ocupacional se gestionó la compra de las sillas ergonómicas. Igualmente se viene gestionado con el Grupo de Servicios Generales la suscripción de un contrato  de arreglos  locativos para que la batería de baños cuente con agua potable. </t>
  </si>
  <si>
    <t>Prevenir posibles enfermedades profesionales por el uso de sillas inadecuadas y por la falta de agua potable en los baños</t>
  </si>
  <si>
    <t xml:space="preserve">Gestión Administrativa informando al área competente las necesidades y la urgencia de realizar estas mejoras. </t>
  </si>
  <si>
    <t>Mejoras físicas y adquisición de sillas</t>
  </si>
  <si>
    <t xml:space="preserve">
• Hallazgo 159. Estadísticas de organismos de tránsito y Direcciones Territoriales.(Huila)
</t>
  </si>
  <si>
    <t>La Resolución 3000 de 2002 establece la aplicabilidad para los avances informáticos que permitan la inmediata actualización y revalidación de la información  por los organismos de tránsito y Direcciones Territoriales al Ministerio de Transporte.  Sobre el particular, se pudo establecer que la Dirección Territorial Huila  no  cuenta con estadísticas de transporte para la región, actualizadas de acuerdo a su función misional; situación que puede derivar en deficiencias en su actividad misional  para el cumplimiento de sus metas.</t>
  </si>
  <si>
    <t>Solicitar a las Terminales de Transporte,  las cifras relacionadas con el transporte de pasajeros por el territorio de la jurisdicción de los Departamentos del Huila y Caquetá.</t>
  </si>
  <si>
    <t>Consolidar cifras estadísticas del transporte de pasajeros y mercancías en la jurisdicción de los Departamentos  del Huila y Caquetá.</t>
  </si>
  <si>
    <t>1. Requerir a las autoridades de Transporte el envío de las cifras de transporte de pasajeros.   2. Consolidar cifras            3. Elaborar reportes estadísticos</t>
  </si>
  <si>
    <t>Reporte de Pasajeros movilizados</t>
  </si>
  <si>
    <t xml:space="preserve">
• Hallazgo 160. Inconsistencias fechas límites de pago de especies venales. -Atlántico-
</t>
  </si>
  <si>
    <t>Se observó que en veinticuatro (24) comprobantes de pagos de planillas únicas de viaje ocasional por concepto de Especies Venales no Delegadas, la fecha de cancelación en la entidad bancaria es posterior a la fecha límite de pago establecida por el Ministerio de Transporte, incumpliendo con lo establecido en el artículo 5º literal c) de la Resolución 0200 de 2004.</t>
  </si>
  <si>
    <t>Falta de control Interno en la Territorial Atlántico con repecto a las especies venales no delegadas</t>
  </si>
  <si>
    <t>Posible incumplimiento con las normas que rigen a la Entidad.</t>
  </si>
  <si>
    <t xml:space="preserve">Se solicitó a las entidades bancarias donde se realizan los pagos de las especies venales no delegadas, que tengan mayor cuidado en el recaudo de pagos con la factura vencida. Oficios MT-0208-2-0584 y 0585 enviados a Bancolombia y Banco Popular respectivamente. </t>
  </si>
  <si>
    <t>Lograr que todos los pagos realizados en las entidades bancarias por concepto de especies venales no delegadas, se realicen dentro de la fecha límite de pago estipulada en la factura.</t>
  </si>
  <si>
    <t>Garantizar que la totalidad de los pagos por concepto de especies venales no delegadas en la Dirección Territorial Atlántico se realicen dentro de la fecha límite de pago.</t>
  </si>
  <si>
    <t>Reporte de cantidad de recaudos por concepto de especies venales no delegadas realizados dentro de la fecha límite de pago.</t>
  </si>
  <si>
    <t xml:space="preserve">La Contraloría General de la República, determinó que los vehículos con placas QHN 550 y QHN716-QHN 696 con logotipo de las escuelas de Enseñanza , no cuentan con Tarjeta de Servicio para operar como vehículos de enseñanza automovilística. Lo anterior viola presuntamente lo preceptuado en el artículo 17 del Acuerdo 0051 de 1993. 
</t>
  </si>
  <si>
    <t>Poco control por parte del Ministerio de Transporte a la requisitos de las CEA</t>
  </si>
  <si>
    <t>Posible expedición de certificados sin llenos de los requisitos legales</t>
  </si>
  <si>
    <t>Se solicitó al  Organismo de Tránsito de Barranquilla,  proceder a inmovilizar los vehículos que se encuentren prestando servicios de enseñanza automovilística, sin su respectiva tarjeta de servicio expedida por la Dirección Territorial del Ministerio de Transporte. Oficio MT-0208-2-0588 de mayo 28 de 2008.</t>
  </si>
  <si>
    <t>Lograr que en el Departamento del Atlántico, no presten servicios de enseñanza automovilística vehículos sin la debida autorización.</t>
  </si>
  <si>
    <t>Que todos los vehículos que prestan servicio de enseñanza automovilística en el Departamento del Atlántico cuenten con la respectiva tarjeta de servicio expedida por la Dirección Territorial.</t>
  </si>
  <si>
    <t>Totalidad de vehículos dedicados a la enseñanza automovilística, con tarjeta de servicio expedida por el Ministerio de Transporte.</t>
  </si>
  <si>
    <t xml:space="preserve"> 
• Hallazgo 166. Licencia de Tránsito de los Vehículos 
-Atlántico-</t>
  </si>
  <si>
    <t xml:space="preserve">En las carpetas de las escuelas de enseñanza automovilística, se observaron las siguientes inconsistencias referentes a las licencias de tránsito de los siguientes vehículos:
Vehículo de Placas EUT 049 aparece como propietario una persona jurídica, identificada con el Nit No. 72.041.212-2; y en el reporte que envía el Instituto Departamental de Transporte y Tránsito (IDTTA) de la tradición de vehículos consta que el actual propietario de este vehículo es la escuela con Nit No. 32.778.901-7, cuya última actualización fue el 19 de diciembre de 2002.  Esta inconsistencia también está relacionada con la tarjeta de servicio (No. 012699) de este vehículo, en el que aparece como propietario otra persona jurídica diferente a la primera Escuela de Enseñanza Automovilística; lo cual viola lo establecido en el parágrafo 3 del artículo 9 del Acuerdo 00051 de octubre de 1.993, que indica que “los vehículos en que se impartirá la instrucción, deberá figurar a nombre de la escuela de enseñanza automovilística cuando esté constituida como persona jurídica, o a nombre del propietario del establecimiento comercial debidamente registrado en la cámara de comercio respectiva cuando se trate de persona natural o a nombre de la compañía de Leasing, cuando se trate de arrendamiento financiero” 
</t>
  </si>
  <si>
    <t xml:space="preserve">El vehiculo fué desvinculado de inmediato. Previa verificación de la falsedad de la Licencia de Tránsito del vehículo de placas EUT-049, aportada por el CEA, se denuncirá el hecho ante las autoridades competentes.                                                                    Se comunicó a los CEA que  tienen inconsistencias en sus licencias de tránsito para que las subsanen a la mayor brevedad. Oficio MT-0208-2-0587 de mayo 28 de 2008.                                                                   Una vez entre en funcionamiento el Registro Unico Nacional de Tránsito - RUNT, será imposible que se presente este tipo de falsedades e inconsistencias en lo relacionado con licencias de tránsito de vehículos, para cualquier trámite que sus propietarios deseen realizar.                                                                         </t>
  </si>
  <si>
    <t xml:space="preserve">Lograr que en el Departamento del Atlántico, no se presenten inconsistencias y falsedades en los documentos de los vehículos dedicados al servicio de enseñanza automovilística. </t>
  </si>
  <si>
    <t xml:space="preserve">Que todos los vehículos que prestan servicio de enseñanza automovilística en el Departamento del Atlántico posean todos sus documentos sin inconsistencias o falsedades. </t>
  </si>
  <si>
    <t>Totalidad de vehículos dedicados a la enseñanza automovilística, con sus documentos en regla y de acuerdo a las normas vigentes.</t>
  </si>
  <si>
    <t xml:space="preserve">
• Hallazgo 167.  Base de datos de capacidad transportadora.-Sucre-
</t>
  </si>
  <si>
    <t xml:space="preserve">Analizada la base de datos de la jurisdicción Sincelejo, se observó que la Empresa transportadora INSTRANSCHOCHO, figura registrada con un (1) cupo, cuando realmente cuenta con 14 vehículos operando. Además, esta cifra es inferior a su capacidad mínima establecida por el Ministerio que es de 18. Esta situación se presenta debido a la falta de seguimiento por parte de la Dirección Territorial respecto a la capacidad transportadora, lo que impide que se pueda ejercer un adecuado control respecto a  las capacidades máxima y mínima permitida y afecta la efectiva prestación del servicio de transporte prestado a la comunidad. </t>
  </si>
  <si>
    <t>Ajustar la capacidad transportadora asignada a la empresa INSTRANSCHOCHO a la realmente utilizada</t>
  </si>
  <si>
    <t xml:space="preserve">Lograr que la capacidad transportadora de las empresas de transporte de pasajeros de la Jurisdicción de Sucre se encuentra ajustada a la utilizada </t>
  </si>
  <si>
    <t>1. Verificar capacidad asignada Vs. capacidad utilizada                                2. Confrontar capacidad utilizada con tarjetas de Operación Expedidas            3. Ajustar capacidad asignada Vs. Utilizada</t>
  </si>
  <si>
    <t>Capacida transportadora ajustada</t>
  </si>
  <si>
    <t xml:space="preserve">
• Hallazgo 168.  Tarjetas de Operación. -Sucre-
</t>
  </si>
  <si>
    <t>Los Decretos 171 y 174 de 2001 y la guía de trámites, establecen los requisitos para las tarjetas de operación; sin embargo los vehículos que se relacionan en el cuadro adjunto tienen su tarjeta de operación vencida y no han sido requeridos por la Dirección Territorial. Lo anterior debido a la falta de seguimiento y control respecto a la vigencia de las tarjetas de operación con que se movilizan los vehículos, lo que trae como consecuencia que los mismos estén en los corredores sin ningún control técnico y legal que lo regule.</t>
  </si>
  <si>
    <t>Solicitar a la empresa la renovación de las tarjetas de operación vencidas o la desvinculación de los vehículos</t>
  </si>
  <si>
    <t>Vehículos de transporte público de pasajeros con documentos expedidos legalmente</t>
  </si>
  <si>
    <t>Solicitar a la empresa vinculante la renovación o desvinculación de los vehículos relacionados</t>
  </si>
  <si>
    <t xml:space="preserve">
• Hallazgo 169.  Tarjetas de operación Anuladas. -Sucre-
</t>
  </si>
  <si>
    <t xml:space="preserve">Se observó que durante la vigencia 2007 fueron anuladas un total de 108 tarjetas de operación, correspondientes al 16% del total de las tarjetas expedidas en este periodo; Esta situación obedece a fallas en la elaboración del documento  (tachones y enmendaduras), que generan desgaste administrativo de recursos físicos y humanos. </t>
  </si>
  <si>
    <t>Elaborar y expedir las especies venales a través de los aplicativos informáticos suministrados por Planta Central</t>
  </si>
  <si>
    <t>Reducir la anulación de especies venales expedidas por la territorial</t>
  </si>
  <si>
    <t>Implementar la utilización de los sistemas para la impresión de las tarjetas de operación de la territorial</t>
  </si>
  <si>
    <r>
      <t>·</t>
    </r>
    <r>
      <rPr>
        <sz val="9.5"/>
        <rFont val="Times New Roman"/>
        <family val="1"/>
      </rPr>
      <t xml:space="preserve">            </t>
    </r>
    <r>
      <rPr>
        <sz val="9.5"/>
        <rFont val="Arial"/>
        <family val="2"/>
      </rPr>
      <t>Hallazgo 170. Asignación Rutas y horarios.-Sucre-</t>
    </r>
  </si>
  <si>
    <t>El artículo 25 del decreto 171 Determinación de las necesidades de movilización establece que: “Para el efecto, la Comisión de Regulación de Transporte señalará los parámetros y condiciones generales bajo las cuales se deben adelantar los estudios que permitan determinar la existencia de demanda insatisfecha de movilización”.  Sin embargo, el Ministerio no ha realizado un estudio técnico para determinar la oferta y demanda actuales en los distintos corredores que cubren las empresas con sede en los departamentos de Sucre y Córdoba. Lo anterior, debido a la falta de gestión por parte de la territorial, que no permite detectar si existen rutas y horarios suficientes para la movilización de la comunidad.</t>
  </si>
  <si>
    <t>Realizar estudios para determinar las demandas insatisfechas de movilización de pasajeros por carretera</t>
  </si>
  <si>
    <t>Contar con información actualizada sobre demanda insatisfecha de movilización</t>
  </si>
  <si>
    <t>Desarrollar  estudios de oferta y demanda  de  corredores de transporte</t>
  </si>
  <si>
    <r>
      <t xml:space="preserve">
• Hallazgo </t>
    </r>
    <r>
      <rPr>
        <b/>
        <sz val="9.5"/>
        <rFont val="Arial"/>
        <family val="2"/>
      </rPr>
      <t>171.</t>
    </r>
    <r>
      <rPr>
        <sz val="9.5"/>
        <rFont val="Arial"/>
        <family val="2"/>
      </rPr>
      <t xml:space="preserve"> Fondos de Reposición. -Sucre-
</t>
    </r>
  </si>
  <si>
    <t>La ley 105 de 1993 el parágrafo 1 articulo 6° regula el tema sobre los fondos de reposición y determina la vigilancia que debe tener el Ministerio de Transporte sobre estos fondos y por otra parte asigna la función de mantener actualizado el sistema de información estipulado en el numeral 17.8 artículo 17 del decreto 2053 de 2003.  Sin embargo, de las 12 empresas de servicio público por carretera que están obligadas a rendir informes sobre el Fondo de Reposición a la Dirección Territorial de Córdoba- Sucre, jurisdicción Sincelejo, sólo cuatro (4) han rendido dichos informes, debido a la falta de seguimiento por parte de la entidad, lo que  puede traer como consecuencia riesgos por falta de recursos necesarios para la renovación o reposición del parque automotor de las empresas transportadoras.</t>
  </si>
  <si>
    <t>Implementar Sistema de Información centralizado de fondos de reposición de transporte de pasajeros intermunicipal y especial</t>
  </si>
  <si>
    <t>Contar con información actualizada de los fondos de reposición de transporte intermunicipal de pasajeros y especial</t>
  </si>
  <si>
    <t>Diagnóstico,  diseño de Estructura de información, Adopción estructura de información e Implementación sistema de Fondos de Reposición</t>
  </si>
  <si>
    <t>Sistema de información implementado al 100%</t>
  </si>
  <si>
    <r>
      <t xml:space="preserve">
• Hallazgo </t>
    </r>
    <r>
      <rPr>
        <b/>
        <sz val="9.5"/>
        <rFont val="Arial"/>
        <family val="2"/>
      </rPr>
      <t xml:space="preserve">172. </t>
    </r>
    <r>
      <rPr>
        <sz val="9.5"/>
        <rFont val="Arial"/>
        <family val="2"/>
      </rPr>
      <t xml:space="preserve">Base de Datos Fondos de Reposición. -Sucre-
</t>
    </r>
  </si>
  <si>
    <t>La ley 105 de 1993 el parágrafo 1 articulo 6° que regula el tema sobre los fondos de reposición y determina la vigilancia que debe tener el Ministerio sobre estos fondos y en atención a la función de mantener actualizado el sistema de información estipulado en el numeral 17.8 artículo 17 del decreto 2053 de 2003.  Sin embargo, la entidad no tiene actualizada la información sobre los fondos de reposición de las diferentes empresas de Servicio Público de transporte de pasajeros, debido a la falta de seguimiento por parte de la misma, lo que no permite tener con certeza una base de datos que sirva para determinar los valores que en realidad posee cada vehículo de cada empresa de servicio público en el fondo de reposición.</t>
  </si>
  <si>
    <t xml:space="preserve">
• Hallazgo 180.  Demandas en contra de la entidad (Sucre)
</t>
  </si>
  <si>
    <t xml:space="preserve">Se pudo observar en algunas demandas en contra de la entidad, que no existe evidencia de defensa técnica por parte del abogado asignado durante periodos de 2 y 3 años, debido a una presunta falta de diligencia de la entidad en el seguimiento y control de estos procesos, lo que incrementaría el riesgo de que los fallos sean condenatorios para la entidad. </t>
  </si>
  <si>
    <t>Instrucción a los abogados de las Direcciones Territoriales que tiene a su cargo procesos judiciales para que lleven y actualicen permanentemente en un cuadro de control las actuaciones realizadas,  y  se reporte periodicamente al Grupo de Defensa Judicial de la Oficina Asesora Jurídica dicha información.</t>
  </si>
  <si>
    <t>Poseer  evidencia del seguimiento y control de los procesos judiciales que se llevan en cada una de las Direcciones Territoriales del Ministerio de Transporte.</t>
  </si>
  <si>
    <t>Envio memorando circular a Direcciones Territoriales</t>
  </si>
  <si>
    <t>Memo</t>
  </si>
  <si>
    <t xml:space="preserve">• Hallazgo 189 Sobreestimación de Activos (Sucre)
</t>
  </si>
  <si>
    <t xml:space="preserve">En el Ministerio de Transporte -  jurisdicción Sincelejo  existen bienes obsoletos por valor de $4.7 Millones que no han sido dados de baja, debido a la falta de una efectiva gestión de la territorial respecto al nivel central y la falta de acciones por parte de la oficina de control interno en Bogotá, lo que genera que los Estados Contables en el Nivel central estén sobreestimados en ese mismo valor.
El hecho de que no se informará por parte de la territorial sobre los bienes obsoletos, evidencia una vez más la falta de control del nivel central, sobre los bienes de las Direcciones Territoriales.
</t>
  </si>
  <si>
    <t xml:space="preserve">Descargar y procurar la disposición o remate de los bienes obsoletos del inventario de la Territorial. </t>
  </si>
  <si>
    <t>Depurar los inventarios de bienes del Ministerio de Transporte</t>
  </si>
  <si>
    <t>1. Elaborar acta de baja de bienes obsoletos               2. Someter al Comité respectivo la disposiciòn o remate de los bienes obsoletos de la territorial.      3. Procurar la disposición o remate de los bienes obsoletos de la territorial</t>
  </si>
  <si>
    <t>Inventario de devolutivos ajustado</t>
  </si>
  <si>
    <t>• Hallazgo 190. Acta de Bienes Devolutivos (Sucre)</t>
  </si>
  <si>
    <t>Los funcionarios de la Dirección Territorial de Córdoba-Sucre, jurisdicción Sincelejo, no poseen acta donde se le asigna de manera específica los bienes muebles a su cargo, debido a la falta de una efectiva gestión de la territorial respecto al nivel central y la falta de acciones por parte de la Oficina de Control Interno en Bogotá respecto a recursos físicos, lo que puede traer como consecuencia que ante el reemplazo o pérdida de estos bienes no se pueda imputar responsabilidad alguna a un funcionario.</t>
  </si>
  <si>
    <t>Entregar a cada funcionario de la Territorial Córdoba-Sucre el inventario de los bienes a su cargo</t>
  </si>
  <si>
    <t>Funcionarios informados</t>
  </si>
  <si>
    <t>1.Solicitar a Planta central el inventario de bienes por funcionario     2.Actualizar inventarios                        3. Entregar a cada funcionario de la territorial, acta de bienes depurada</t>
  </si>
  <si>
    <t xml:space="preserve">
• Hallazgo 165. Vehículos sin Tarjeta de Servicio.-Atlántico-
</t>
  </si>
  <si>
    <t>Mediante comunicación 20103250532551.</t>
  </si>
  <si>
    <t>La ejecución presupuestal del Ministerio para la vigencia 2010, alcanzó un porcentaje del 97,11% lo cual se considera muy satisfactorio por lo cual se da por cumplida la meta.</t>
  </si>
  <si>
    <t>Se cumple con el manual de interventoría y supervisión del Ministerio, asociado con los deberes del interventor y con las funciones específicas dadas en el numeral 1.1 literal a, en concordancia con los memorandos circulares 20101330149923 del 06/09/2010 y 20101330201023 del 29/11/2010.</t>
  </si>
  <si>
    <t>Se adelantó proceso de contratación contrato No. 130 de 2010 cuyo objeto es: servicio de Internet para las diferentes dependencias del Ministerio de transporte a nivel nacional, con un plazo de ejecución de 8 meses hasta agotar recursos</t>
  </si>
  <si>
    <t>FECHA HOY</t>
  </si>
  <si>
    <t>Estado de la meta del hallazgo</t>
  </si>
  <si>
    <t>Oficio MT20113250028693 a los directores territoriales e inspectores fluviales solicitando las facturas para el pago de impuesto predial de los diferentes predios del Ministerio a nivel Nacional.
MT20113250034201, 211, 221, 4181 y 4191, dirigido a algunas de las alcaldías donde el Ministerio tiene predios.</t>
  </si>
  <si>
    <t>Mediante memorandos 20103250103963 y 20103250207453, el coordinador de Bienes Inmuebles envia a contabilidad 99 registros comerciales para su respectiva contabilización.</t>
  </si>
  <si>
    <t>Oficina Asesora de Planeación y Dirección de Transporte y Tránsito.</t>
  </si>
  <si>
    <t>VISITA ESPECIAL 2009 PROYECTO RUNT</t>
  </si>
  <si>
    <t>AUDITORIA ESPECIAL 2010 PROYECTO RUNT</t>
  </si>
  <si>
    <t>1701008 1904001</t>
  </si>
  <si>
    <t xml:space="preserve">Hallazgo No. 1 Recaudo por certificados de escuela de enseñanza (Disciplinario-Fiscal)
Entre noviembre de 2009 y junio de 2010, tanto el Ministerio de Transporte como el concesionario RUNT, omitieron controlar los ingresos por tarifa a favor del Ministerio, por la expedición de los certificados de enseñanza  automovilística, los cuales fueron emitidos a través del Sistema HQ-RUNT, 
</t>
  </si>
  <si>
    <t xml:space="preserve">dado que durante este lapso de tiempo, el sistema RUNT no asoció el pago al Ministerio con la expedición de los mismos.
El Ministerio en su respuesta al informe preliminar, no aportó soportes bancarios que demuestren el ingreso efectivo entre los meses de febrero a junio de 2010, de los certificados expedidos a través del Sistema HQ-RUNT. Además, soportó la respuesta con la cantidad de certificados pagados a través del Sistema SIRENA de noviembre 2009 a enero de 2010, cifras que la Contraloria no ha cuestionado, y con la cantidad de liquidaciones para el Ministerio y el RUNT entre los meses de febrero a junio de 2010, meses en los cuales se observa que la cantidad de liquidaciones para el RUNT y la expedición de certificados son mayores a los pagados a la Entidad.
</t>
  </si>
  <si>
    <t>Lo cual puede generar un presunto detrimento patrimonial por la emisión de certificados a través del sistema RUNT en el periodo mencionado, en principio estimada en $2.321 millones. Para lo cual se dará inicio a una Indagación Preliminar por parte de la Contraloría General de la República. Por lo anterior se genera un presunto incumplimiento a los artículos 34 y 53 de la Ley 734 de 2002 y a lo estipulado en los artículos 6 y 39 de la Ley 610 de 2000.</t>
  </si>
  <si>
    <t>Desarrollar reporte  y proceso de conciliaciòn que permita conciliar los ingresos que por la expedición y registro de certificados de Escuela deban ingresar   al Ministerio</t>
  </si>
  <si>
    <t>Garantizar la verificación de los ingresos que por certificados de Escuela sean generados a través de la confrontación de cifras de bancos y del aplicativo HQ RUNT</t>
  </si>
  <si>
    <t>Solicitar al Coordinador del grupo RUNT se reitere la solicitud del reporte al Concesionario de la totalidad de certificados expedidos a través del HQ RUNT de Nov de 2009 a Dic 2010 y se solicite su revisión a la Interventoria</t>
  </si>
  <si>
    <t>Subdirección Administrativa y Financiera - Grupo Ingresos y cartera</t>
  </si>
  <si>
    <t>Ofcio 20113290018991 concesion RUNT .Oficio 20113290019211 enero 19 de 2001.memorando 20113290017493 remitido a coordinador grupo RUNT de fecha 04 de febrero de 2011</t>
  </si>
  <si>
    <t>Requerir reporte al Concesionario y revisión a la Interventoria.</t>
  </si>
  <si>
    <t>Suupervisor contrato 033/2007 - Gerencia RUNT</t>
  </si>
  <si>
    <t>Oficio 20113290019211 de fecha 19 de enero de 2011 y la interventoria responde mediante el radicado No 20113210131592 del 28 de febrero de 2011, pero solo hace referencia al hallazgo 5 y 6</t>
  </si>
  <si>
    <t>Solicitar el movimiento diario bancario a los diferentes bancos responsables del recaudo con cortes mensuales</t>
  </si>
  <si>
    <t>Oficios de solicitud</t>
  </si>
  <si>
    <t xml:space="preserve">Subdirección Administrativa y Financiera - Coordinador grupo Pagaduria </t>
  </si>
  <si>
    <t>Oficios 20113280013981,20113280014021,20113280014491 dirigidos a davivienda, banco popular y banco agrario solicitando movimiento del 3 de noviembre al 31 de diciembre de 2010, se generaron 3 0ficios pq un banco se retiro.</t>
  </si>
  <si>
    <t>Conciliación de información reportada por el concesionario y validada por el Interventor contra información recibida de los Bancos.</t>
  </si>
  <si>
    <t>Reporte de conciliación</t>
  </si>
  <si>
    <t xml:space="preserve">En caso de encontrar que el RUNT tramito certificados sin la validación del pago para el Ministerio se deberá generar las cuentas de cobro a quien corresponda. </t>
  </si>
  <si>
    <t>Cuentas de cobro</t>
  </si>
  <si>
    <t>Solicitar al Consorcio PAI RUNT el diseño y ejecución de procedimientos de auditoria y conciliación a los ingresos generados por concepto de certificados de escuela tanto para los Ingresos del MT como para los Ingresos por concepto de tarifa RUNT y la presentación  de informes periódicos.</t>
  </si>
  <si>
    <t>Oficio e Informe Mensual de la Interventoría</t>
  </si>
  <si>
    <t>Supervisor contrato.</t>
  </si>
  <si>
    <t>Solicitar el desarrollo del reporte en linea y tiempo real en el aplicativo HQ RUNT para consulta de los funcionarios del Ministerio como a la Interventoria.</t>
  </si>
  <si>
    <t>Oficio y Herramienta Administrativa y Financiera en HQ-RUNT</t>
  </si>
  <si>
    <t>Coordinador grupo RUNT- Supervisor contrato.</t>
  </si>
  <si>
    <t>Hallazgo No. 2 Deficiencias en los informes de Aforos (Administrativo)
Se presenta incertidumbre sobre los ingresos mensuales que debe recibir el Ministerio de Transporte, de los trámites que realizan los ciudadanos a través de la plataforma del concesionario RUNT,</t>
  </si>
  <si>
    <t xml:space="preserve">toda vez que luego de transcurrido un año de operación del sistema, se observa que se presentan diferentes inconsistencias en los aforos, con los cuales el concesionario reporta al Ministerio los ingresos recibidos mensualmente.                        • En los aforos de los meses de mayo y junio de 2010, no se registró ningún valor de los ingresos generados para el Ministerio y solo hasta finales de octubre de 2010, se le solicita al concesionario la aclaración respectiva. Además se observa en la información entregada por la entidad como soporte a la respuesta del informe preliminar , que ésta igualmente no reportan todos los valores que deben ingresar al Ministerio .
• En el aforo del mes abril de 2010, los trámites  realizados por algunos organismos de tránsito  -OT-, no registran ingresos para el Ministerio de Transporte, en aproximadamente $108.8 millones, suma que por ley le corresponde a la Entidad, correspondiente al 35% del valor de las tarifas que se cobran por los diferentes trámites realizados en los OT. 
• Se determinó que en la lista de tarifas que posee el RUNT y sobre las cuales se  liquida el 35% para el MT, se presentan hasta tres (3) valores diferentes para un mismo trámite , algunos registran valor cero. Además, no se diferencian los trámites de vehículos de las motos, toda vez que para ambos el número del trámite es el mismo, lo cual puede ocasionar que se paguen menores valores
</t>
  </si>
  <si>
    <t>Lo anterior impide conocer en forma precisa, el volumen de autorizaciones de trámites, registros realizados y servicios prestados durante los períodos de aforo; además, no permite un adecuado control y seguimiento por parte del Ministerio de la operación del proyecto otorgado en concesión.</t>
  </si>
  <si>
    <t>Desarrollar  reporte de aforo y recaudo en linea y tiempo real en el HQ RUNT con acceso de consulta  a los funcionarios del Ministerio como a la Interventoria.</t>
  </si>
  <si>
    <t>Dar herramientas de control del aforo y recaudo a la Concesión, a la Interventorìa y al Ministerio que permitan el analisis oportuno del mismo</t>
  </si>
  <si>
    <t xml:space="preserve">Solicitar al Coordinador del grupo RUNT se reitere el acceso a la consulta del  Reporte de aforo  en linea y tiempo real en el HQ RUNT </t>
  </si>
  <si>
    <t>Subdirección Administrativa y Financiera - Grupo de Ingresos y cartera</t>
  </si>
  <si>
    <t>memorando 20113290017493 de febrero 4 de 2011</t>
  </si>
  <si>
    <t>Requerir acceso a la consulta del reporte al Concesionario y la revisión del mismos a la Interventoria.</t>
  </si>
  <si>
    <t>Supervisor contrato 033/2007 Gerencia Runt y Coordinador Grupo RUNT</t>
  </si>
  <si>
    <t>El Concesionario desarrollo Software de reportes. Se han realizado jornadas de  capacitación . A la fecha no se ha generado la directa desde el Ministerio.Se requiere definir perfiles.</t>
  </si>
  <si>
    <t>Solicitar a la Concesión se presente reporte de los   valores de las tarifas cargadas en el sistema en cada periodo de tiempo según cambios registrados en el HQ RUNT de noviembre de 2009 a la fecha</t>
  </si>
  <si>
    <t xml:space="preserve">oficio 20113290018991 de fecha 19-01-2011remitido pór el Coordinador del grupo de Ingresos y cartera solicitando tarifas del sistema </t>
  </si>
  <si>
    <t>Solicitud ordenanzas y acuerdos municipales por los cuales los Municipios fijaron tarifas desde octubre de 2009 a la fecha</t>
  </si>
  <si>
    <t>Oficios circular  de solicitud</t>
  </si>
  <si>
    <t>Subdirección de trànsito</t>
  </si>
  <si>
    <t>la subdirección de tránsito solicitó mediante oficio 20114210008211 de nero 7 2011 a los difrentes organismos de tránsito el envió de los acuerdos municipales por los cuales se fijaron tarifas.</t>
  </si>
  <si>
    <t>Conciliación reporte de valores expedido por el Concesionario contra los actos administrativos</t>
  </si>
  <si>
    <t xml:space="preserve">Generar cuentas de cobro a quien corresponda en caso de encontrar diferencias  y solicitar las investigaciones a que haya lugar </t>
  </si>
  <si>
    <t>Solicitar al Concesionario la revision de los  protocolos de seguridad del sistema para el cargue de tarifas</t>
  </si>
  <si>
    <t xml:space="preserve">Hallazgo No. 3 Tarifas de los trámites de los Organismos de Tránsito (Administrativo)
Se presenta incertidumbre en las sumas recibidas por el Ministerio de Transporte con relación al 35%, que por ley deben consignar los organismos de tránsito sobre el valor total facturado por los derechos de tránsito que cancelan los usuarios por la expedición de las licencias de tránsito, de conducción y la expedición de placa única nacional de vehículos, motocicletas y similares; 
</t>
  </si>
  <si>
    <t xml:space="preserve">dado que en la selectiva realizada a algunas tarifas establecidas en el 2010, por las Asambleas Departamentales, Concejos Municipales o Distritales , se observó que estas tarifas difieren sustancialmente de las incluidas en el sistema RUNT y sobre las cuales se le trasfiere al Ministerio el porcentaje mencionado ver Tabla No. 1.
</t>
  </si>
  <si>
    <t xml:space="preserve">Lo cual presuntamente ha generado, en un año de operación del RUNT,  disminución de los ingresos del Ministerio  en aproximadamente 20.000 millones. </t>
  </si>
  <si>
    <t>1. Cotejar las tarifas aplicadas en el año 2010 y 2011 en  el RUNT, con las ordenanzas departamentales, los acuerdos Municipales y Distritales y en caso de presentarse diferencias, hacer los cobros correspondientes</t>
  </si>
  <si>
    <t>lograr que el Ministerio recaude la totalidad de los ingresos que por Ley le corresponden</t>
  </si>
  <si>
    <t xml:space="preserve">Circularizar a los organismos de tránsito, para que remitan copia de Ordenanzas y Acuerdos,  mediante los cuales se establecen las tarifas
</t>
  </si>
  <si>
    <t>Subdirección de Tránsito</t>
  </si>
  <si>
    <t>MEDIANTE CIRCULAR 20114210008211 DEL 07 DE ENERO DE 2011 SE SOLICITO A LOS ORGANISMOS DE TRANSITO EL ENVIO DE ACUERDOS, ORDENANZASAS DEPARTAMENTALES, POR MEDIO DE LA CUAL SE FIJAN TARIFAS PARA 2010 Y 2011</t>
  </si>
  <si>
    <t>Elaborar cuadro comparativo entre las tarifas parametrizadas en el RUNT y las establecidas en las ordenanzas  y acuerdos remitidos</t>
  </si>
  <si>
    <t>cuadro</t>
  </si>
  <si>
    <t>Efectuar el cobro correspondiente de presentarse parametrizaciones de tarifas, menores a las establecidas</t>
  </si>
  <si>
    <t>cuenta de cobro</t>
  </si>
  <si>
    <t>2.  Definir un procedimiento, para ejercer control anual a las tarifas parametrizadas en el RUNT.</t>
  </si>
  <si>
    <t>Designar responsables para proyectar el procedimiento</t>
  </si>
  <si>
    <t>Dirección de Transporte y Tránsito
Subdirección de Tránsito
Oficina Asesora de Planeación</t>
  </si>
  <si>
    <t>Presentar el proyecto del procedimiento para ser aprobado de acuerdo a lo etablecido en el SGC</t>
  </si>
  <si>
    <t>Aprobar el Procedimiento</t>
  </si>
  <si>
    <t>Socializar procedimiento en mesa de trabajo con los involucrados en el proceso</t>
  </si>
  <si>
    <t xml:space="preserve">Acta </t>
  </si>
  <si>
    <t>Implementar procedimiento</t>
  </si>
  <si>
    <t xml:space="preserve">Elaborar y presentar proyecto de ley para la modificación del porcentaje de los derechos de trànsito que corresponden al Ministerio </t>
  </si>
  <si>
    <t>Generar una polìtica de regulaciòn económica a favor de los ingresos de la Nación.</t>
  </si>
  <si>
    <t>Presentar propuesta</t>
  </si>
  <si>
    <t>Proyecto de ley</t>
  </si>
  <si>
    <t>Direcciòn de Transporte y Transito y Oficina Jurídica</t>
  </si>
  <si>
    <t xml:space="preserve">Hallazgo No. 4 Deficiencias recaudos Datatools (Administrativo)
Se presentan diferentes problemas con el recaudo de los organismos de tránsito de Cundinamarca , los cuales operan con el software de la compañía Datatools, 
</t>
  </si>
  <si>
    <t xml:space="preserve">en donde se evidenciaron: 
• Comprobantes de pago duplicados o repetidos para un solo trámite realizado.
• En ciertas liquidaciones se recibe el pago del comprobante, pero éste no se confirma por vía web services. 
• En el aforo se presentan CUPL como pagados y utilizados pero los recursos asociados a los mimos no tienen ingreso en el Banco, entre otros. 
Se observó además, que el Ministerio de Transporte no cuenta con la información clara y total de la problemática presentada ; sin embargo, los Coordinadores de Pagaduría y de Ingresos y Cartera del Ministerio realizaron algunas sugerencias al Concesionario, de las cuales a noviembre de 2010, no se tiene información de aclaración por parte del Concesionario ni de la interventoría. 
</t>
  </si>
  <si>
    <t xml:space="preserve">La situación anterior demuestra deficiencias en los recaudos y genera limitaciones en el control de los ingresos que debe percibir el Ministerio. </t>
  </si>
  <si>
    <t xml:space="preserve">Revisión de los procesos operativos y de los convenios de recaudo que tienen suscrito los Ot con extension de caja y los Bancos. </t>
  </si>
  <si>
    <t xml:space="preserve">Garantizar que los Organismos de trànsiro utilizan  software cumpla con los requisitos para la  convivencia con el RUNT </t>
  </si>
  <si>
    <t>Solicitar a la Concesiòn informe defintivo situación organismos de trànsito secretaria de Transporte y Movilidad de Cundinamarca</t>
  </si>
  <si>
    <t>Mediante radicado No 2011321009362-2.</t>
  </si>
  <si>
    <t>Soliictar a la Interventoria Revisión y concepto sobre informe presentado por la Concesión</t>
  </si>
  <si>
    <t>Mediante oficio 20113290018991 del 19 de enero de 2011,  se hizo la solicitud a la concesion.</t>
  </si>
  <si>
    <t>Remision de cuentas  de cobro a Secretaria de Transito de Cundinamarca o a quien corresponda</t>
  </si>
  <si>
    <t>Solicitar  investigaciones a que haya lugar</t>
  </si>
  <si>
    <t>Solicitar a la Concesión e Interventoria la revison de las condiciones de operación , protocolos de seguridad y homologación de Software y propuesta de mejoramiento.</t>
  </si>
  <si>
    <t>Acto administrativo que modifique los protocolos de seguridad y de homologación de software</t>
  </si>
  <si>
    <t>resolucion</t>
  </si>
  <si>
    <t xml:space="preserve">Hallazgo No. 5 Recursos Fondo Cuenta (Administrativo)
Revisados los extractos bancarios en los cuales se reflejan los movimientos del Fondo Cuenta para la sostenibilidad del RUNT , y en el cual ingresan los recursos conformados por los derechos económicos no cedidos al concesionario, esto es el 6%, los cuales son recaudados por el concesionario a través de la fiducia y traslados mensualmente a este fondo; se observó que para los meses de julio a septiembre de 2010, estos recursos fueron depositados al Ministerio entre los 8 y 15 días calendarios del mes siguiente al mes en que se efectuó el recaudo, contrariando lo estipulado en el artículo 5° de la Resolución 1245 de 2010, el cual establece que debe ser dentro de los primeros cinco días calendario del mes siguiente a aquel en que se efectuó el recaudo. 
Además, se determinó que la fiducia no traslada mensualmente la totalidad de los recursos recaudados, dado que éstos no son consignados en el Fondo Cuenta dentro del mes siguiente en que se efectuaron los recaudos ,
</t>
  </si>
  <si>
    <t>debido a la falta de control y seguimiento al proyecto</t>
  </si>
  <si>
    <t xml:space="preserve"> lo cual genera que la Entidad no cuente con los recursos oportunamente</t>
  </si>
  <si>
    <t xml:space="preserve">Seguimiento mensual a los recaudos efectuados por la Concesión RUNT para el Fondo Cuenta a través de la Fiduciaria. traslados realizados </t>
  </si>
  <si>
    <t>Controlar el efectivo cumplimiento de los traslados al Fondo Cuenta para la Sostenibilidad del RUNT, por parte de la Fiducia, dentro de los cinco(5) primeros días calendario del mes siguiente a aquel en que se efectúe el recaudo.</t>
  </si>
  <si>
    <t>Solicitar revision mensual a la Interventoria</t>
  </si>
  <si>
    <t>Oficio e Informe de la Interventoría sobre la revisión realizada</t>
  </si>
  <si>
    <t>Mediante el Oficio No 20113290019211, solicito a interventoria revision.</t>
  </si>
  <si>
    <t>Reiterar a la fiduciaria la fecha en la que se deben realizar los traslados al Fondocuenta</t>
  </si>
  <si>
    <t>Oficio e Informe de traslados</t>
  </si>
  <si>
    <t>Oficio 20103290515891 de diciembre 20 de 2010 remitido a FIDUCAFE</t>
  </si>
  <si>
    <t>Solicitar a la fiduciaria acciones correctivas a que haya lugar según informe recibido de la Interventoria .</t>
  </si>
  <si>
    <t>Plan de Acciones correctivas</t>
  </si>
  <si>
    <t>Subdirecciòn Administrativa y Financiera</t>
  </si>
  <si>
    <t xml:space="preserve">Se recibió concepto remitido por la Interventoria mediante radicado 20113210131592 por el cual  recomienda solicitar a la fiducia la realización de traslados dentro de los cinco primeros dias de cada mes. Solicitud realizada mediante oficio radicado 20103290515891 de diciembre 20 de 2010. Durante la presente vigencia los traslados a la fecha han sido oportunos. </t>
  </si>
  <si>
    <t xml:space="preserve">Hallazgo No. 6 Información financiera del Fideicomiso (Administrativo)
Los informes de rendición de cuentas entregados por la sociedad fiduciaria , que administra el fideicomiso, los cuales son entregados al Ministerio, son presentados incompletos, </t>
  </si>
  <si>
    <t xml:space="preserve">por cuanto para los periodos de agosto y septiembre de 2010, no se incluyen los movimientos correspondientes a las diferentes cuentas de recaudo de ingresos de: el 3% para la interventoría, el 11% correspondiente al fondo de reposición, el 5% para el fondo de investigación y desarrollo y 1% de administración del contrato; </t>
  </si>
  <si>
    <t>lo que impide que la Entidad cuente con información oportuna y exacta de las transacciones realizadas en el fideicomiso para un adecuado control y seguimiento.</t>
  </si>
  <si>
    <t xml:space="preserve">Revisión de los informes presentados por la Fiduciara en relaciòn con los traslados realizados </t>
  </si>
  <si>
    <t>Control sobre el manejo de los traslados de recursos que realiza la Fiduciaria</t>
  </si>
  <si>
    <t>Solicitar revision a la Interventoria</t>
  </si>
  <si>
    <t>Mediante Oficio No 20113290019211, se solicito a interventoria revision, y la interventoria responde mediante oficio radicado bajo el No 20113210131592</t>
  </si>
  <si>
    <t>Oficio e Informe de Traslados</t>
  </si>
  <si>
    <t>Oficio 20103290515891 de dieciembre 20 de 2010 remitido a FIDUCAFE</t>
  </si>
  <si>
    <t>Plan de Acciones Correctivas</t>
  </si>
  <si>
    <t>la intereventoria mediante oficio RADICADO 20113210131592 informa que en revisión efectuada todos los informes dpresentados por la fiduciaria han sido presentados completos.</t>
  </si>
  <si>
    <t xml:space="preserve">Hallazgo No. 7 Programa de investigación y desarrollo (Administrativo) 
En el artículo primero del otrosí No. 1 suscrito el 8 de agosto de 2007, se ceden al concesionario el 94% de los derechos económicos de las tarifas por ingresos de datos al RUNT y por expedición de certificados de información , el restante 6% de los derechos económicos no cedidos, se distribuyó de la siguiente manera: 5% para cubrir los programas de investigación y desarrollo de nuevas tecnologías, dirigidas a temas de seguridad en el sector tránsito y transporte y el 1% para sufragar los gastos en que pueda incurrir el Ministerio por concepto de administración del contrato de concesión y el de interventoría. Esta destinación del 5%, fue establecido en el estudio realizado por los Consultores Deloitte &amp; Touche, el cual fue soporte para el proceso de licitación y adjudicación del contrato de concesión.
Sin embargo, a partir del 31 de marzo de 2010, estos porcentajes del 5% y el 1% de los derechos económicos no cedidos al concesionario, son unificados con la suscripción del otrosí No 7, destinando el 6% para ambos conceptos; dichos ingresos están siendo manejados a través del Fondo Cuenta , para el cual durante la vigencia 2010, el Ministerio de Hacienda asignó presupuesto para este fondo por $1.200 millones, destinados en el Banco de Proyectos de Inversión Nacional –BPIN- de la siguiente manera: el 12% para administración y gerencia del proyecto, el 38% para asistencia técnica y jurídica de tecnología para la implementación del RUNT y el 50% para desarrollo de estudios e investigación para la fijación de la política en materia de transporte y tránsito.
</t>
  </si>
  <si>
    <t>Revisada la ejecución presupuestal se observó que al 1 de noviembre del presente año, se ha ejecutado el 61% del rubro, el cual se ha destinado únicamente para administración del contrato de concesión y de interventoría,</t>
  </si>
  <si>
    <t xml:space="preserve"> lo que permite determinar que el Ministerio no ha asignado recursos para cubrir los programas de investigación y desarrollo de nuevas tecnologías, dirigidas a temas de seguridad en el sector tránsito y transporte.</t>
  </si>
  <si>
    <t>Destinar a partir de la vigencia presente según las necesidades del proyecto un porcentaje del presupuesto para actividades propias de investigación y desarrollo.</t>
  </si>
  <si>
    <t>Avanzar en la consolidación y mejoramiento del proyecto RUNT</t>
  </si>
  <si>
    <t>Ejecución presupuestal por los conceptos definidos y según las necesidades del proyecto</t>
  </si>
  <si>
    <t>Ejecución presupuestal</t>
  </si>
  <si>
    <t>Dirección de Transporte y Tránsito - Subdirecciones de Transporte y de Transito</t>
  </si>
  <si>
    <t xml:space="preserve">Hallazgo No. 8 Recaudos a través del Banco Agrario (Administrativo)
Se observa que desde el inicio de operación del RUNT, el Ministerio de Transporte administra en el Banco Agrario de manera conjunta, el recaudo de las tarifas RUNT de la Entidad y del concesionario; situación que se agrava teniendo en cuenta que la entidad debe devolver los valores recaudados pertenecientes al concesionario, desde noviembre de 2009 a julio de 2010, y que ascienden aproximadamente a $44.3 millones , cuantía sobre la cual el Ministerio no tiene certeza, </t>
  </si>
  <si>
    <t xml:space="preserve">dado que la entidad no tiene usuario con perfil para consultar en el sistema RUNT la información correspondiente para corroborar estos valores, </t>
  </si>
  <si>
    <t xml:space="preserve">lo anterior puede traer como riesgo adicional que en caso de presentarse embargos por terceros a la cuenta del tesoro, también se embarguen los ingresos correspondientes al concesionario.
</t>
  </si>
  <si>
    <t>Definir procedimiento para devolución de los valores correspondientes a tarifa RUNT del Banco Agrario                                                 Implementación de la Herramienta Data Warehouse Administrativa y Financiera por parte de la Concesión RUNT para poder llevar un exhaustivo control de los recaudos.</t>
  </si>
  <si>
    <t>Devolver oportunamente los recursos                                          Poder establecer y separar los recaudos de las tarifas RUNT</t>
  </si>
  <si>
    <t>Elaborar y documentar procedimiento, tipo de informes y formatos para el trámite de la solicitud de devolución                               Desarrollo e implementación de la herramienta DW Administariva y Financiera</t>
  </si>
  <si>
    <t>Procedimeinto y Herramienta Data Warehouse</t>
  </si>
  <si>
    <t>Subdirección Administrativa y Financiera - Grupo de Pagadurìa</t>
  </si>
  <si>
    <t xml:space="preserve">Hallazgo No. 9 Incumplimiento contractual (Administrativo)
El Concesionario no ha cumplido con la obligación establecida en el numeral 10.4.15 de la cláusula decima del contrato de concesión, referente a suministrar, actualizar e implementar una solución aplicativa para las áreas administrativa y financiera que le permita consultar uno a uno los registros y trámites que se realizan a diario, a pesar de las reiteradas solicitudes por parte del Ministerio, 
</t>
  </si>
  <si>
    <t xml:space="preserve">las cuales no han sido efectivas y por falta de control y exigencia por parte de la interventoría del contrato. </t>
  </si>
  <si>
    <t>La anterior situación, genera que el Ministerio haya perdido total control sobre los trámites realizados y consecuentemente sobre los ingresos que debe percibir de las Centros de Enseñanza Automovilística y de los Organismos de Tránsito, durante el año de operación del RUNT, situación que puede ocasionar problemas para el Ministerio, en el momento en que se deba efectuar devolución de dinero por no utilización de trámites por solicitud de los ciudadanos y cuando se haga efectivo lo estipulado en el Parágrafo 2 del artículo 4 de la Ley 1383 de 2010 referente a  “…Para garantizar la gratuidad del cambio de licencias se autoriza a los organismos de tránsito descontar, por una sola vez, una suma igual a 1 salario mínimo, legal diario vigente (SMDV), por cada licencia expedida, de los recursos que obligatoriamente debe transferir al Ministerio de Transporte por concepto de especies venales…”, toda vez que no lograría controlar los descuentos que por este concepto deben realizar, los aproximadamente 236 organismos de tránsito.</t>
  </si>
  <si>
    <t>Solicittar el cumplimieto de la obligación contractual del Concesionario en la implementación de la solución aplicativa para las áreas administrativa y financiera que le permita consultar uno a uno los registros y trámites que se realizan a diario</t>
  </si>
  <si>
    <t>Reiterar la Solicitud del aplicativo a la Concesión y hacer seguimiento a su cumplimiento.</t>
  </si>
  <si>
    <t>Herramienta Administrativa y Financiera del RUNT</t>
  </si>
  <si>
    <t>Solicitar a la Interventoria se revise el cumplimiento de esta obligación contractual</t>
  </si>
  <si>
    <t>Requerimiento formal de la Interventoría a la Concesión o proceder con las sanciones pertinentes por incumplimiento</t>
  </si>
  <si>
    <t>Se presenta inconsistencia en la motivación de la Resolución 1245 del 13 abril de 2010 , por cuanto en los acápites 5° y 6° del considerando, se hace alusión a la modificación del numeral 9.3 del contrato de concesión No. 033 de 2007, mediante la cláusula primera del otrosí No.1, la cual a la fecha de expedición de la mencionada resolución se encontraba modificada por la cláusula segunda del otrosí No. 7 expedido el 31 de marzo de 2010</t>
  </si>
  <si>
    <t xml:space="preserve">
por inadecuado control en el estudio y motivación de los actos administrativos
</t>
  </si>
  <si>
    <t xml:space="preserve"> lo cual genera inaplicabilidad en lo establecido en dicha resolución, dado que no hay claridad en la distribución de los recursos no cedidos al concesionario, correspondientes al 6% del valor total de los ingresos. </t>
  </si>
  <si>
    <t>Revisar y ajustar la Resolución 1245 de 2010 en caso de ser pertinente.</t>
  </si>
  <si>
    <t>Obtener pronunciamiento por parte de la Oficina Jurídica acerca de lo expuesto por la CGR</t>
  </si>
  <si>
    <t>Remitir a Jurídica la resolución para concepto</t>
  </si>
  <si>
    <t>Oficio Remisorio y concepto</t>
  </si>
  <si>
    <t>DTT y Oficina Jurídica</t>
  </si>
  <si>
    <t>Memorando 20111330029973 de 25 de febrero de 2011, la Oficina Juridica se pronuncio acerca de la factibilidad de hacer los cambios a la resolucion.</t>
  </si>
  <si>
    <t>Expedir el acto administrativo en caso de ser pertinente</t>
  </si>
  <si>
    <t>Si el concepto jurídico acoge lo expuesto por la CGR se expedirá el acto administrativo pertinente</t>
  </si>
  <si>
    <t>Resolución expedida</t>
  </si>
  <si>
    <t>Oficina Jurídica - Grupo RUNT y Subdirección Administrativa y Finanaciera</t>
  </si>
  <si>
    <t>Hallazgo No.11 Control Centros de Reconocimiento de Conductores (Administrativo)
La Entidad no cuenta con un control efectivo sobre el total de los Centros de Reconocimiento de Conductores –CRC-,  registrados y aprobados por éste, toda vez que en la prueba selectiva realizada a 27 Centros acreditados por la ONAC , se observó que:
• Algunos de éstos no se encuentran registrados en el listado del RUNT.                                                                                    • Se observaron establecimientos que se acreditaron ante el ONAC , pero cuyas direcciones difieren de las registradas por el Ministerio.
• Se presentan acreditaciones por parte de la ONAC a establecimientos con razón social diferente a la registrada en el sistema RUNT</t>
  </si>
  <si>
    <t>falta de control efectivo a estos centros</t>
  </si>
  <si>
    <t>Las anteriores inconsistencias, impiden al Ministerio tener control sobre los establecimientos aprobados y por ende de los certificados emitidos por éstos para su respectivo seguimiento</t>
  </si>
  <si>
    <t>1. Depurar la información existente en el RUNT de los CRC, con respecto a las autorizaciones concedidas por el Ministerio</t>
  </si>
  <si>
    <t>Lograr que la información  que exise en el RUNT sobre los CRC, sea consistente y corresponda a lo autorizado por el Ministerio</t>
  </si>
  <si>
    <t>Cruce de información existente en las bases de datos del Ministerio, ONAC Y RUNT</t>
  </si>
  <si>
    <t>Cuadro comparativo</t>
  </si>
  <si>
    <t xml:space="preserve">
Subdirección de Tránsito</t>
  </si>
  <si>
    <t>Se efectúo la depuración de la información de los CRC, con base en las Resoluciones expedidas por el Ministerio y las acreditaciones del ONAC, remiiténdose cuadro al RUNT, mediante correos electrónicos, oficios 20114210012901 del 13/01/2011 y 20114210021581 del 21/01/2011 y correos semanales con las modificaciones que se van presentando.</t>
  </si>
  <si>
    <t>2.  Definir un procedimiento, para trámite y registro ante el RUNT de los CRC y de las novedades que se presenten, respecto a las condiciones inicialmente autorizadas y a la acreditación.</t>
  </si>
  <si>
    <t>Lograr que la información  que existe en el RUNT sobre los CRC, sea consistente y corresponda a lo autorizado por el Ministerio</t>
  </si>
  <si>
    <t>Mediante memorando 20114200026563 del 18 de febrero de 2011, se designaron los resposanbles de preparar el procedimiento.</t>
  </si>
  <si>
    <t>Mediante Memorando 20114210048803 del 30 de marzo de 2011, se hace engrega del proyecto de procedimiento.</t>
  </si>
  <si>
    <t>Socializar procedimiento  mediante circularización, a los CRC, RUNT Y ONAC</t>
  </si>
  <si>
    <t xml:space="preserve">Hallazgo No.12 Deficiencias en el control (Administrativo)
Revisado el informe emitido por la Universidad Nacional en desarrollo del contrato Interadministrativo No. 176 de 2009 , se observa en el análisis realizado por esta institución a los Centros de Reconocimiento de Conductores, que el 52% de estos centros autorizados por el Ministerio, se encuentran inactivos por diferentes circunstancias.  </t>
  </si>
  <si>
    <t>Revisado en los aforos de junio y julio de 2010, emitidos por el concesionario RUNT y el reporte suministrado por la concesión  sobre los certificados emitidos por los diferentes CRC, se determinó que algunos de éstos , expiden certificados de aptitud física, mental y de coordinación motriz, sin contar con los establecimientos abiertos al público  y con las garantías exigidas en la norma</t>
  </si>
  <si>
    <t>1. Exigir a los CRC y al RUNT, que la  conectividad y cargue de la información se haga en forma independiente, por cada establecimiento autorizado en las Resoluciones expedidas. (parametrización individualizada).</t>
  </si>
  <si>
    <t>Lograr que  solo los CRC que, cumplan con los requisitos exigidos en la resoluciòn expedida por el Minsiterio, basado en las normas y tengan  la acreditación vigente, sean lo únicos que puedan realizar exámenes</t>
  </si>
  <si>
    <t>Oficiar al RUNT  y a los CRC, dando la instrucción correspondientes</t>
  </si>
  <si>
    <t>CIRCULARES</t>
  </si>
  <si>
    <t xml:space="preserve">Se envío la circular 20104210417381 del 15 de octubre de 2010,  a los CRC, al RUNT y a la ONAC. </t>
  </si>
  <si>
    <t>2. depurar el cumplimiento de los requisitos, una vez indivualizada la base de datos</t>
  </si>
  <si>
    <t>Cuadro de depuración</t>
  </si>
  <si>
    <t>Inactivar en el sistema RUNT  los CRC, que incumplan con los requisitos exigidos en normas, autorizaciones concedidas (Resoluciones) y no tengan la acreditación vigente.</t>
  </si>
  <si>
    <t>ajustes al sistema, por CRC que incumpla (Acto Administrativo)</t>
  </si>
  <si>
    <t xml:space="preserve">
Subdirección de Tránsito, Supervisor contrato 033/2007 Gerencia RUNT y Grupo RUNT</t>
  </si>
  <si>
    <t xml:space="preserve">Con base en la Circular 20104210417381 del 15 de octubre de 2010 y en los cuadros que la Subdirección envía semanalmente al RUNT, en forma permanente se van inactivando los CRC que no cumplen requisitos, incluyendo la acreditación. </t>
  </si>
  <si>
    <t>3.  Definir un procedimiento, para trámite y regsitro ante el RUNT de los CRC y de las novedades que se presenten, respecto a las condiciones inicialmente autorizadas y a la acreditación.</t>
  </si>
  <si>
    <t>Socializar procedimiento  mediante oficio, a los CRC, RUNT Y ONAC</t>
  </si>
  <si>
    <t>OFICIOS</t>
  </si>
  <si>
    <t xml:space="preserve">|Hallazgo No. 13 Incumplimiento normatividad (Disciplinario)
No se dio cumplimiento a lo estipulado en el artículo segundo y tercero de la resolución 3374 del 24 de julio de 2009, en lo referente a la suspensión de los Centros de Reconocimiento de Conductores, que no radicaran ante la Subdirección de Tránsito del Ministerio, copia de la inscripción, aprobación de documentos y programación de la auditoria de acreditación ante el ONAC y de las fechas previstas para obtener la acreditación; 
</t>
  </si>
  <si>
    <t>dado que a septiembre de 2010, de los centros autorizados por el Ministerio, sólo el 44% se encontraban acreditados . 
Del análisis realizado al reporte suministrado por la concesión sobre los certificados emitidos por los diferentes CRC, de enero a junio de 2010, se observó que algunos de éstos centros  continúan activos en el RUNT y el Ministerio no ha tomado acciones legales que le otorga la norma, como es correr traslado a la Superintendencia de Puertos y Transporte para cancelar el respectivo registro,</t>
  </si>
  <si>
    <t xml:space="preserve"> lo que ha generado la expedición de certificados de aptitud física, mental y de coordinación motriz sin cumplir con los requisitos exigidos en la resolución mencionada. Dicha situación puede generar presuntamente incumplimiento con lo establecido en el numeral 16.4 del artículo 16 del Decreto 2053 de 2003 y al artículo 34 de la Ley 734 de 2002.
</t>
  </si>
  <si>
    <t>1, Inactivar en el sistema RUNT los CRC que conforme a las normas deben estar acreditados</t>
  </si>
  <si>
    <t xml:space="preserve">Lograr que los CRC que expidan certificaciones sean solo los que cumplan con las normas vigentes y tengan la acreditacion correspondiente.
</t>
  </si>
  <si>
    <t>1, Depurar la información existente en el RUNT de los CRC, con respecto a las autorizaciones concedidas por el Ministerio y a las acreditaciones</t>
  </si>
  <si>
    <t>2. Oficiar al RUNT  y a los CRC, señalando que los CRC no acreditados conforme a los plazos dados en la norma, quedan inactivos en el sistema RUNT y no pueden expedir certificados hasta cuando cumplan con este requisito.</t>
  </si>
  <si>
    <t>2. Definir un procedimiento, para trámite y regIstro ante el RUNT de los CRC y de las novedades que se presenten, respecto a las condiciones inicialmente autorizadas y a la acreditación.</t>
  </si>
  <si>
    <t>Socializar procedimiento  mediante oficios, a los CRC, RUNT Y ONAC</t>
  </si>
  <si>
    <t>Hallazgo No. 14 Obligación de acreditación (Administrativo)
Los centros de reconocimiento de conductores que se registraron después del 24 de julio de 2009, fecha en la cual se expidió la Resolución 3374 de julio 24 de 2009, no se encuentran obligados a acreditarse como organismo de certificación de personas ante el ONAC, por cuanto el artículo segundo de esta resolución derogó lo referente al plazo que se daba a los centros para dicha acreditación ,</t>
  </si>
  <si>
    <t>por inadecuado control en el estudio y motivación de los actos administrativos</t>
  </si>
  <si>
    <t xml:space="preserve"> con lo cual la Entidad ha permitido que se expidan certificados de aptitud física, mental y de coordinación motriz, y por ende las licencia de conducción sin el cumplimento de requisitos exigidos en la normatividad expedida..  
</t>
  </si>
  <si>
    <t>1.  Exigir a los CRC registrados luego de la expedicion de la resolucion 3374 de 2009, la acreditacion.</t>
  </si>
  <si>
    <t>Lograr que todos los CRC registrados tengan la debida acreditacion y cumplan con los requisitos exigidos en la normatividad</t>
  </si>
  <si>
    <t>Inclusion de la exigencia de la acreditacion en los actos administrativos por medio de los cuales se registran los CRC</t>
  </si>
  <si>
    <t>Resolucion</t>
  </si>
  <si>
    <t xml:space="preserve">En las Resoluciones expedidas con posterioridad a la Resolcuión 3374 de 2009 se incluyó la exigencia de tramitar y obtener la acreditación. Además con las novedades semanales que se envían al RUNT se está controlando que obtengan y presenten la Acreditación o de lo contrario se inactivan. </t>
  </si>
  <si>
    <t>2 Ajustar la reglamentacion de los Centros de Reconocimiento de Conductores</t>
  </si>
  <si>
    <t>Revisión de la normatividad que regula los Centros de Reconocimiento de Conductores y expedicion de la nueva reglamentación</t>
  </si>
  <si>
    <t xml:space="preserve">Hallazgo No. 15 Ambigüedad en la normatividad (Administrativo)
El Ministerio de Transporte no ha realizado gestión para que se aclare la ambigüedad que se presenta  en lo estipulado en el parágrafo 3 del artículo 3 de la Ley 1397 de julio de 2010, por cuanto se establece que los Centros de Reconocimiento de Conductores que pretendan acreditarse como “…organismos certificadores de personas para la realización de las evaluaciones de aptitud física, mental y de coordinación motriz, para conducir, deberán presentar con la solicitud de acreditación, la certificación expedida por el Ministerio de Transporte, en la cual se indique, que efectivamente el centro de reconocimiento de conductores ha realizado las citadas evaluaciones en Colombia”, 
</t>
  </si>
  <si>
    <t>situación que no es clara, toda vez que el Ministerio no podrá expedir dicha certificación para los nuevos centros que se encuentran en trámite de registro y para los que pretendan registrarse ante el Ministerio,</t>
  </si>
  <si>
    <t xml:space="preserve"> lo que genera demora en la habilitación por parte del Ministerio para los centros solicitantes y por ende pérdidas económicas por cuanto no pueden operar sin el cumplimiento de este requisito.</t>
  </si>
  <si>
    <t>1, Ajustar la reglamentacion de los Centros de Reconocimiento de Conductores.</t>
  </si>
  <si>
    <t>Definir condiciones para la habilitacion y funcionamiento de los Centros de Reconocimiento de Conductores.</t>
  </si>
  <si>
    <t>2, Gestionar ante el Congreso de la Republica aprobacion proyecto de ley No. 272 de 2009 Camara, el cual contempla la modificacion del artículo 3 de la Ley 1397 de 2010</t>
  </si>
  <si>
    <t>Lograr que a traves de una nueva ley se de claridad con respecto a las exigencias para la habilitacion de los CRC.</t>
  </si>
  <si>
    <t>Presentar documento a los Congresistas ponentes del proyecto</t>
  </si>
  <si>
    <t>Acompañamiento al tramite del proyecto</t>
  </si>
  <si>
    <t>Hallazgo No. 16. Falta de Reglamentación (Administrativo)
La Entidad no ha reglamentado los costos del examen que deben cobrar los Centros de Reconocimiento de Conductores por la expedición de los certificados de aptitud física, mental y de coordinación motriz, para la obtención de la licencia de conducción por primera vez, recategorización, renovación y refrendación, acorde con lo estipulado en el parágrafo 3 del artículo 5 de la Ley 1383 de 2010, lo que permite el manejo de tarifas preferenciales.</t>
  </si>
  <si>
    <t>por inadecuado control en el estudio y motivación de los actos adminsitrativos</t>
  </si>
  <si>
    <t>lo que permite el manejo de tarifas preferenciales</t>
  </si>
  <si>
    <t>Cumplir con el mandato contenido en la Ley  1383 de 2010,  desplegando las acciones necesarias.</t>
  </si>
  <si>
    <t>Reglamentar los costos del examen  que deben cobrar los Centros de Reconocimiento de Conductores por la expedición de los certificados de aptitud física, mental y de coordinación motriz.</t>
  </si>
  <si>
    <t xml:space="preserve">De acuerdo con la falta de reglamentación, la oficina de regulación económica ha establecido el siguiente cronograma:                                                           
1. Actualizar la información de los precios del mercado, a partir de la recolección,  consolidación y análisis de los mismos, con el fin de confrontar los resultados del estudio realizado por la Universidad Nacional.
2. Solicitar a la DTT, el envió del estudio completo, realizado por la Universidad Nacional y con la información contenida en el mismo, se evaluará la pertinencia del estudio y se confrontará con la información recolectada por la oficina de regulación económica en relación con la estructura de costos  del sector.                                         
3. Adelantar la socialización de los resultados del estudio, al interior del Ministerio y con el Gremio que agrupa a los CRC´S.                                      
4. Elaborar un proyecto de resolución para consideración del señor Ministro, donde se adopte la política final sobre el tema.
</t>
  </si>
  <si>
    <t>Acto administrativo, para posterior firma del señor Ministro (Proyecto de Resolución).</t>
  </si>
  <si>
    <t>Oficina de Regulación Económica</t>
  </si>
  <si>
    <t xml:space="preserve">Hallazgo No. 17. Oferta de Centro de Reconocimiento de Conductores (Administrativo)
El Ministerio de Transporte a noviembre de 2010, no había establecido una reglamentación que permita regular y obtener el equilibrio entre la oferta y la demanda de certificados de Aptitud física, Mental y de Coordinación motriz, expedidos por los CRC; a pesar que desde julio de 2010, la Universidad Nacional entregó el estudio que determina el número de centros que garantizan la cobertura y necesidades de este tipo de certificación, además de las proyecciones de oferta realizadas para 5, 10 y 15 años. Revisada esta proyección se determina que en el 2010, los CRC que están operando y los que se encuentran en estudio en la Subdirección de Tránsito del Ministerio, podrían superar las proyecciones que realizó la Universidad en su estudio. Lo que puede generar que se presente en el futuro sobreoferta de CRC y afecte la competitividad, sostenibilidad y calidad del proceso de certificación. 
</t>
  </si>
  <si>
    <t>demoras en el análisis del reslutado del informe emitido por la Universidad Nacional</t>
  </si>
  <si>
    <t xml:space="preserve">Lo que puede generar que se presente en el futuro sobreoferta de CRC y afecte la competitividad, sostenibilidad y calidad del proceso de certificación. </t>
  </si>
  <si>
    <t xml:space="preserve">Se propone continuar con el monitoreo del mercado y adoptar una reglamentación de acuerdo a la nueva ley y la política de libre mercado del Ministerio de Transporte </t>
  </si>
  <si>
    <t>Garantizar la sana competencia.</t>
  </si>
  <si>
    <t>1. Monitorieo del mercado durante 6 meses, con el fin de evaluar el comportamiento de la oferta y la demanda
2. Reglamentación con base en los nuevos requerimientos legales
3. Adopción de política de CRC a través de reglamentación</t>
  </si>
  <si>
    <t xml:space="preserve">Hallazgo No. 18 Condiciones técnicas de las Licencias (Administrativo)
A pesar de contar con la ficha técnica que definió la Universidad Nacional  en desarrollo de contrato No.176 de 2009, el Ministerio de Transporte no ha reglamentado lo correspondiente a las condiciones técnicas de las licencias de conducción, que le estableció el parágrafo 1° del artículo 4 de la Ley 1383 de 2010, 
</t>
  </si>
  <si>
    <t>lo cual impide que se dé cumplimento al término de 48 meses , que le fijó la mencionada ley a los ciudadanos que actualmente sean titulares de una licencia de conducción, para sustituirla conforme a esta reglamentación. Además de presuntamente incumplir con lo establecido en el numeral 16.4 del artículo 16 del Decreto 2053 de 2003.</t>
  </si>
  <si>
    <t>1, Definir la nueva ficha técnica de la licencia de conducción</t>
  </si>
  <si>
    <t>Definir la nueva ficha técnica de la licencia de conducción para poder programar el proceso de sustitución de la licencia establecido en la ley 1383 de 2010</t>
  </si>
  <si>
    <t>Adelantar la revisión y análisis de documentos tecnicos incluido el estudio de la Universidad Nacional, en lo que tiene que ver con la ficha técnica de la licencia de conducción</t>
  </si>
  <si>
    <t>Dirección de Transporte y Tránsito
Subdirección de Tránsito</t>
  </si>
  <si>
    <t>2, Expedir el acto administrativo reglamentado la nueva ficha tecnica y la programación para realizar el cambio de licencia dentro del plazo concedido por la ley (Marzo 2014)</t>
  </si>
  <si>
    <t>Definir la nueva ficha técnica de la licencia de conducción y establecer la programacion para que los ciudadanos adelanten el cambio de la licencia de conduccion dentro del plazo establecido en la ley 1383 de 2011</t>
  </si>
  <si>
    <t>Presentar el proyecto del acto administrativo para aprobacion</t>
  </si>
  <si>
    <t>Aprobar el acto administrativo</t>
  </si>
  <si>
    <t>Hallazgo No. 19 Deficiencias en la funcionalidad del sistema (Administrativo)
En las visitas realizadas por la comisión de la Contraloria, a los diferentes actores del RUNT, se observaron deficiencias en la funcionalidad del sistema en cuanto a la ejecución de los trámites asociados a los Centros de Reconocimiento de Conductores. *el CRC no carga los rechazados, por cuanto se da la opción al usuario de que se practique un examen más especializado y/o corrija la anomalía y regrese para comprobar tal hecho; situación que no permite tener un control sobre estos usuarios, dado que algunos no regresan, los cuales pueden acudir a otro CRC para que les aprueben sin el cumplimiento de los requisitos exigidos; *el sistema permite modificar la categoría y expedir el certificado. Igualmente, se puede modificar el tipo de trámite y las restricciones del conductor; *• En los primeros meses de operación del sistema, en la “consulta ciudadanos” dispuesta en el portal web, sólo se podía ver el último certificado de aptitud física, mental y coordinación motriz expedido en el RUNT</t>
  </si>
  <si>
    <t>El sistema no ofrece todas las funcionalidades conforme a la normatividad para los diferentes trámites</t>
  </si>
  <si>
    <t>Las anteriores deficiencias pueden generar riesgo de modificación de la información con fines inadecuados, generación de información inconsistente, traumatismos que impactan en la operación de estos actores, como en la oportunidad y calidad del servicio al ciudadano.</t>
  </si>
  <si>
    <t>1. Ajustar la funcionalidad del sistema RUNT, en cuanto a los trámites que deben y pueden realizar los CRC, de acuerdo a las normas vigentes</t>
  </si>
  <si>
    <t>Lograr que la información del sistema RUNT sea confiable y consistente, que no pueda ser modificada y garantizar la adecuada operación y funcionamiento de los  CRC, el oportuno servicio a los usuarios  y el control de la plataforma tecnológica.</t>
  </si>
  <si>
    <t>Revisar los procesos funcionales de los trámites  de los CRC en el sistema RUNT, con el objetivo de diseñar los cambios que sean requeridos, incluyendo el cierre de la posibilidad de modificar la información en forma inadecuada.</t>
  </si>
  <si>
    <t>Realizar los cambios requeridos en el aplicativo HQRUNT para que se puedan  efectuar todos los trámites de los CRC, en forma segura y oportuna, así como las validaciones y consultas del caso.</t>
  </si>
  <si>
    <t>Realizar seguimiento al sistena RUNT, para verificar la efectividad de los ajustes y cambios efectuados en el aplicativo HQRUNT.</t>
  </si>
  <si>
    <t>Pruebaas en el Sistema</t>
  </si>
  <si>
    <t>Hallazgo No. 20 Deficiencias en los registros de CRC (Disciplinario)
Mediante el artículo primero de la resolución 619 de febrero 23 de 2009, el Ministerio suspendió la autorización y registro de los nuevos Centros de Reconocimiento de Conductores, con el fin de estudiar y determinar el número de centros que garanticen la cobertura en necesidades de certificación de la Aptitud Física Mental y de Coordinación Motriz, desde la vigencia de la mencionada resolución y hasta la entrada en operación del RUNT , situación que la subdirección de tránsito del Ministerio no cumplió,</t>
  </si>
  <si>
    <t xml:space="preserve">dado que en este lapso de tiempo la Entidad autorizó y registró algunos CRC </t>
  </si>
  <si>
    <t xml:space="preserve">lo que se configura en el incumplimiento a lo establecido en el mencionado artículo y además de presuntamente incumplir con lo establecido en el numeral 16.4 del artículo 16 del Decreto 2053 de 2003 y el artículo 34 de la Ley 734 de 2002.
En la respuesta el Ministerio informa: “…Al respecto es de aclarar que dicha Subdirección de Tránsito, en el lapso indicado, únicamente autorizó el registró de Centros de Reconocimiento de Conductores, pero conforme a lo expresamente contemplado en la misma Resolución 619 de 2009, en donde se estableció que las solicitudes radicadas con anterioridad a  la expedición de dicha  norma, así como las que estuviesen en proceso de certificación por parte de un organismo certificador, continuarían su trámite y se regirían por las disposiciones legales vigentes, es decir anteriores a la Resolución 619 de 2009. 
Revisados los soportes allegados a la comisión de la Contraloria, se observa que algunos CRC, mencionados en el hallazgo, fueron constituidos con posterioridad a la expedición de la resolución y que el documento que anexa la entidad como soporte , expresa que es una oferta económica que emitió el ente certificador.
</t>
  </si>
  <si>
    <t xml:space="preserve">1, Verificar permanentemente el alcance y limitaciones de las diferentes normas que sirven de soporte a las decisiones que toma el Ministerio, a través de la expedición de actos administrativos. </t>
  </si>
  <si>
    <t>Garantizar el cumplimiento de la normatividad vigente y aplicable al Ministerio de Transporte</t>
  </si>
  <si>
    <t>Revision minuciosa  del alcance y vigencia de las normas que sustentan la expedicion de actos administrativos por parte del Ministerio de Transporte.</t>
  </si>
  <si>
    <t>Subdireccion de Transito</t>
  </si>
  <si>
    <t>2, Verificar el cabal cumplimiento de lo establecido en el artículo 1 de la Resolución 619 de 2009.</t>
  </si>
  <si>
    <t>Garantizar el cumplimiento de la normatividad, específicamente de la resolución 619 de 2009.</t>
  </si>
  <si>
    <t>Revisión de las resoluciones por medio de las cuales se autorizó el registro de nuevos CRC, desde la vigencia de la Resolución 619 de 2009, hasta la fecha de entrada en operación del RUNT, así como el estado actual de funcionamiento de los CRC.</t>
  </si>
  <si>
    <t xml:space="preserve">Hallazgo No. 21 Falta de control en la expedición de certificados (Administrativo)
El sistema RUNT no tiene control sobre el número de certificados expedidos en cada mes por los Centros de Reconocimientos de Conductores -CRC-, acorde con la capacidad máxima de certificados médicos por día aprobada por el Ministerio, conforme lo establece en el parágrafo 2 artículo primero de la resolución 3949 de 2006. De un análisis realizado a los pagos que efectúan estos centros al RUNT por medio de  las FUPAS , y a los certificados emitidos y registrados en el sistema, se observó que la emisión de estos certificados, por parte de algunos CRC, sobrepasa el número máximo aprobado, </t>
  </si>
  <si>
    <t>Toda vez que existen CRC que están operando bajo una franquicia y en el momento de registrar la compra, no se determina para que establecimiento van dirigidos; igual sucede con el CRC IPS CERTIFICATE, que le fueron aprobados diariamente 46 certificados y mensualmente sobrepasa esta cantidad ; lo anterior genera pérdida del control</t>
  </si>
  <si>
    <t>Lo cual podría afectar la calidad en el servicio, por cuanto no se garantiza la confiabilidad en el proceso de la expedición de certificados. Además del posible incumplimiento a lo establecido en la resolución 3949 de 2006.</t>
  </si>
  <si>
    <t>1. Exigir a los CRC y al RUNT que la  conectividad y cargue de la información se haga en forma independiente, por cada establecimiento autorizado en las Resoluciones expedidas. (Parametrización individualizada).</t>
  </si>
  <si>
    <t>Garantizar la confiabilidad en el proceso de expedición de los certificados por parte de los CRC, de acuerdo a los parámetros técnicos y a la capacidad máxima asignada por el Ministerio de Transporte y con ello, la mayor calidad del servicio a la ciudadanía.</t>
  </si>
  <si>
    <t>Circularizar al RUNT  y a los CRC, dando la instrucción correspondiente</t>
  </si>
  <si>
    <t>2. Depurar el número máximo de certificaciones por cada CRC, una vez individualizada la base de datos.</t>
  </si>
  <si>
    <t>A partir del 11 de febrero de 2011, en el cuadro semanal que se remite al RUNT, se está incluyendo la capacidad máxima de certificados que puede expedir cada CRC.</t>
  </si>
  <si>
    <t>Realizar los cambios requeridos en el aplicativo HQ-RUNT, para que pueda ser utilizado conforme a las exigencias legales y a las necesidades de los actores y permita el efectivo control del número de certificados que pueden expedir los CRC.</t>
  </si>
  <si>
    <t xml:space="preserve">Ajuste al sistema </t>
  </si>
  <si>
    <t>3.  Definir un procedimiento, para trámite y registro ante el RUNT de los CRC y de las novedades que se presenten, respecto a las condiciones inicialmente autorizadas y a la acreditación.</t>
  </si>
  <si>
    <t>Lograr que  solo los CRC que cumplan con los requisitos exigidos en la resolución expedida por el Minsiterio, incluyendo el número de certifiicados que pueden expedir y tengan la acreditación vigente, sean los únicos que puedan realizar exámenes.</t>
  </si>
  <si>
    <t>CIRCULAR</t>
  </si>
  <si>
    <t>Hallazgo No. 22 Incumplimiento requisitos de los CRC (Administrativo)
Se evidenció en la visita realizada a la Ciudad de Barranquilla, que existen dos CRC ubicados en la misma dirección (CERTICOLOMBIA LTDA Y DEL CARIBE LTDA), sin embargo dentro del local se observó que hay cuatro (4) consultorios , los cuales únicamente son para el funcionamiento de un solo centro .  Cabe señalar que en la página del RUNT existen los dos CRCs antes mencionados como activos y registrados con la misma dirección; además en la prueba selectiva realizada a los certificados emitidos y registrados en el RUNT , se demostró que los dos centros emiten certificados, lo anterior debido a falta de control por parte del Ministerio en el momento de autorizar los CRC,</t>
  </si>
  <si>
    <t xml:space="preserve"> lo cual genera la expedición de los certificados sin el cumplimento de lo establecido en el numeral 6.4 del anexo II de la resolución 1555 de 2005, referente a la exigencia de las instalaciones físicas. Además, la expedición de los certificados por este centro, presuntamente carecerían de validez, al igual que las licencias que se tramitaron con el respaldo de estos.
</t>
  </si>
  <si>
    <t>Oficiar al RUNT  y a los CRC, dando la instrucción correspondiente</t>
  </si>
  <si>
    <t xml:space="preserve">
Subdirección de Tránsito
Supervisor Contrato 033/2007 Gerencia RUNT y Grupo RUNT</t>
  </si>
  <si>
    <t xml:space="preserve">2. Revisar el cumplimiento de los requisitos de los CRC CERTICOLOMBIA Y CARIBE LTDA </t>
  </si>
  <si>
    <t>Garantizar que  solo  los CRC que, cumplan con los requisitos exigidos en la resoluciòn expedida por el Minsiterio, basado en las normas y tengan  la acreditación vigente, sean lo únicos que puedan realizar exámenes y expedir certificados</t>
  </si>
  <si>
    <t>Revisión de los actos administrativos de autorizacion de los CRC registrados y De encontrar inconsistencias Inactivar en el sistema RUNT  el CRC, que incumpla con los requisitos exigidos en normas, autorizaciones concedidas (Resoluciones) y no tengan la acreditación vigente.</t>
  </si>
  <si>
    <t xml:space="preserve">Hallazgo No. 23 Otrosí No. 8 del contrato 033 de 2007 (Disciplinario)
El Ministerio de Transporte suscribió el 30 de Julio de 2010, otrosí No. 8 al contrato de concesión, mediante el cual se variaron plazos de ejecución de compromisos y actividades a ejecutar por el Concesionario, estipulados en el contrato 033 de 2007, algunas de los cuales ya habían sido incluso objeto de cambios en los otrosíes Nos. 5 y 6 del 16 de Junio y 30 de septiembre de 2009 respectivamente. Sin embargo, para la fecha de suscripción del otrosí No.8  ya estaban vencidos los plazos e incumplidos los compromisos que fueron esencia de modificación
</t>
  </si>
  <si>
    <t xml:space="preserve">Lo anterior, debido a falta de una oportuna gestión de la interventoría, </t>
  </si>
  <si>
    <t>lo cual generó el retraso en aproximadamente un año la entrada en operación de los registros contemplados en la segunda fase  y en siete meses la aplicación de los niveles de servicio, lo cual no permite mejorar la calidad del servicio conforme lo estipulado en el numeral 7 del anexo B del contrato, e impide que el Ministerio pueda empezar a hacer efectivas las multas de que trata el numeral 24.1.8 de la Clausula Vigésimo Cuarta del contrato , en caso de incumplimiento de los niveles de servicio. Además se genera presuntamente incumplimiento al numeral 1 del artículo 4 de la Ley 80. Además, se configura un incumplimiento por parte del Concesionario, el cual fue avalado por el Ministerio mediante la suscripción de éste Otrosí.</t>
  </si>
  <si>
    <t>Contar con los soportes y análisis técnico, financiero y jurídico que acrediten la procedencia o no de un otrosí.</t>
  </si>
  <si>
    <t>Esta administración deberá contar con todo el soporte técnico, jurídico y financiero que soporte y acredite la procedencia o no de la celebración de un otrosí, en aquellos eventos en que se requiera, para garantizar el cabal cumplimiento de las obligaciones contractuales.</t>
  </si>
  <si>
    <t>Verificar las causales que pueden generar la necesidad de suscribir un Otrosí al contrato 033 de 2007, para garantizar el cabal cumplimiento de las oblgaciones contractuales.</t>
  </si>
  <si>
    <t>Concepto jurídico sobre la procedencia o no de la celebración de un Otrosí, en aquellos eventos en que se requiera.</t>
  </si>
  <si>
    <t>Oficina Jurídica y Supervisión Contrato 082 Gerencia del RUNT Subdirecciones de Transporte y de Transito</t>
  </si>
  <si>
    <t>APOYO LEGAL</t>
  </si>
  <si>
    <r>
      <t xml:space="preserve">Hallazgo No. 24 Seguridad en la operación (Administrativo)
Si bien el componente de seguridad es una de las principales y fundamentales características para el cumplimiento de los objetivos del RUNT, por cuanto la información que se maneja en el sistema es relevante para la toma de decisiones estratégicas en políticas de tránsito y transporte del país, se evidenciaron las siguientes situaciones: </t>
    </r>
    <r>
      <rPr>
        <sz val="9.5"/>
        <color rgb="FFFF0000"/>
        <rFont val="Arial"/>
        <family val="2"/>
      </rPr>
      <t xml:space="preserve">- </t>
    </r>
    <r>
      <rPr>
        <sz val="9.5"/>
        <rFont val="Arial"/>
        <family val="2"/>
      </rPr>
      <t>El Ministerio de Transporte autorizó la desactivación en ambiente productivo de varias validaciones definidas en la etapa de construcción del sistema; el modelo de seguridad quedará definido a comienzos de febrero de 2011 , con una posterioridad de quince (15) meses desde  la entrada en operación del sistema y la obtención de la certificación quedó aplazada hasta el mes 54 a partir del acta de inicio del contrato , es decir, 30 meses después de haber entrado en operación; durante las sesiones de soporte, los funcionarios del concesionario RUNT,  tienen privilegios para modificar información; la utilización de direcciones IP públicas fijas por parte de los diferentes actores del sistema y su publicación y la falta de validación de la huella del ciudadano durante la entrega de los documentos tramitados.
Validación en el Sistema</t>
    </r>
  </si>
  <si>
    <t>Continuar con el plan de trabajo de la ISO 27001, establecer los objetivos de control y revisar los perfiles establecidos. Definir el esquema de operación de los OT Departamentales (vg. Cundinamarca en el uso de firmas digitales) Yy DT y otros actores y activar la validación de correspondencia del certificado digital.   El MInisterio mantendrá un control de la información que ingresa a las bases de datos del RNA y RNC para lo cual se diseñarán los respectivos sistemasy parámetros de validación.</t>
  </si>
  <si>
    <t>Tener y mantener el sistema de informacion actualizada, segura, integra, confiable de cada uno de los registros nacionales.</t>
  </si>
  <si>
    <t xml:space="preserve">Se llevarán a cabo mediante un plan de trabajo que incluya:
1. La planeación y desarrollo de un  proyecto  para que cada Organismo de Transito Departamental (vg. Cundinamarca)  tenga cada uno su certificado digital u operen integrados dentro del transito departamental.
2. Generar una  comunicación Oficial a los OT por parte del Ministerio para que sea aplicada la validacion de correspondencia usuario autenticado Vs certificado digital.
3. Se estableceran mesas de trabajo para la revision de los requerimientos de negocio Vs las validaciones implementadas en el sistema HQ Runt.
4. Seguimiento al cronograma para el cumplimiento de la Implementacion de la Norma ISO27001.       
5. Reactivacion de las mesas de trabajo con la Registraduria Nacional para utilizar los datos oficiales que posee la Registraduria en la autenticacion de los usuarios del sistema (Huellas)
</t>
  </si>
  <si>
    <t xml:space="preserve">1. Resolucion       2. Oficio                   3. Cronograma       4. Cronograma         5. Cronograma  </t>
  </si>
  <si>
    <t xml:space="preserve"> INFORMATICA</t>
  </si>
  <si>
    <t>Privilegios de modificacion</t>
  </si>
  <si>
    <t>Revisión de los perfiles</t>
  </si>
  <si>
    <t>Implementacion De Políticas y Procedimiento de Gestion  De Acceso de Usuarios, utilizando los estándares establecidos en la Norma ISO27001, para este efecto.</t>
  </si>
  <si>
    <t>Direccionamiento IP</t>
  </si>
  <si>
    <t>Generar  un Procedimiento para administrar y controlar la publicación de información en el sitio Web de Runt  (Incluyendo la función de Web Máster / Áreas Seguridad De Operación / Control De Publicación)
La acción de mejoramiento esta orientada a controlar la información que se publica en la página del Runt.</t>
  </si>
  <si>
    <t>1. Documentar e insitucionalizar el Procedimiento de Mantenimiento, administración y control de la información publicada en el website de Runt
2. Asignar la función de administración de información del site de Runt (Webmaster).
3. Definir un control de monitoreo periódico de la información publicada en el site de Runt, inlcuyendo el reporte y manejo de novedades e inconsistencias</t>
  </si>
  <si>
    <t xml:space="preserve">1. Manual             2. Oficio                3. Oficio      </t>
  </si>
  <si>
    <t>utilizacion huella</t>
  </si>
  <si>
    <t>Reactivar y retomar la mesa de trabajo con la registraduria para la validacion efectiva de las huellas. SE REQUIERE APOYO DE ALTA GERENCIA y del Gobierno Nacional.</t>
  </si>
  <si>
    <t>1. Conformar la Mesa de trabajo con la Registraduria para la validacion efectiva de la huella en el proceso de autenticación de Runt (Autenticidad)
2. Aplicar reingenieria al proceso de huella para estandarizar el requerimiento y el manejo de excepciones.
3. Enviar la Resolución de obligatoriedad de validación del acceso con huella para todos los organismos de Tránsito y revisar la aplicabilidad en OA como la PONAL.
4. Activar el control de huella para todos los usuarios del Sistema HQ Runt</t>
  </si>
  <si>
    <t xml:space="preserve">1. Cronograma      2. Oficio                3. Resolucion       4. Oficio         </t>
  </si>
  <si>
    <t xml:space="preserve">Hallazgo No.25 Certificado Digital (Administrativo)
Se observó que algunos de los diferentes funcionarios que registran información en el sistema, durante doce (12) meses, efectuaron modificaciones y actualizaciones de información,  compartiendo el certificado digital asignado a determinado usuario, siendo posible hacerlo ante la desactivación de la validación de la huella dactilar hasta noviembre de 2010; el Ministerio afirma que se activo la validación del certificado digital por parte del sistema RUNT para los usuarios del mismo a partir del 23 de agosto de 2010 , situaciones que atentan contra los principios de integridad, confidencialidad y no repudio de la seguridad informática y </t>
  </si>
  <si>
    <t xml:space="preserve"> no se contaba con todos los equipos de acuerdo con el manual de condiciones de operación, tecnicas y tecnológicas</t>
  </si>
  <si>
    <t>puede generar un presunto incumplimiento a  lo establecido en el numeral 3.4.1 del anexo A al contrato de Concesión y en el capítulo 2 del Manual de condiciones de operación, técnicas y tecnológicas.</t>
  </si>
  <si>
    <t>Revisar el uso del Certificado Digital en los Transitos Departamentales, Direcciones Territoriales y demas Actores. Utilizacion y efectividad de las reglas  de validacion (100%) definidas frente al sistema</t>
  </si>
  <si>
    <t>Cumplimiento de las condiciones de operación, técnicas y tecnológicas.</t>
  </si>
  <si>
    <t xml:space="preserve">Se llevara a cabo mediante un plan de trabajo la planificacion  para que cada cada Organismo de Transito, Direccione Territoriales y Demas actores  tenga su certificado digital.         Generar una  comunicación Oficial a los OT, DT, Otros Actores para que sea aplicada la validacion de correspondencia usuario autenticado Vs certificado digital.       revisar los perfiles existentes, jerarquizacion y su procedimiento                                                            </t>
  </si>
  <si>
    <t xml:space="preserve">1. Resolucion       2. Oficio                3. Oficio            </t>
  </si>
  <si>
    <t xml:space="preserve">Hallazgo No. 26 Pruebas en los centros de datos (Administrativo)
De acuerdo con lo informado en la visita realizada  al centro de respaldo ubicado en la ciudad de Barranquilla, se conoció que no se habían realizado pruebas para verificar la operación independiente de cada centro de datos  ante situaciones de contingencia, </t>
  </si>
  <si>
    <t>el Ministerio no habia autorizado las pruebas</t>
  </si>
  <si>
    <t xml:space="preserve">por lo que no se tiene certeza de que el sistema pueda operar normalmente en este tipo de eventualidades con la plataforma tecnológica instalada.
</t>
  </si>
  <si>
    <t>Llevar a cabo un procedimiento pre aprobado para las pruebas pertinentes en los tres centros de Datos del RUNT</t>
  </si>
  <si>
    <t>Tener certeza de que el sistema pueda operar normalmente en un tipo de eventualidades con la plataforma tecnológica instalada.</t>
  </si>
  <si>
    <r>
      <rPr>
        <b/>
        <sz val="9.5"/>
        <rFont val="Arial"/>
        <family val="2"/>
      </rPr>
      <t xml:space="preserve">Plan de Trabajo:    </t>
    </r>
    <r>
      <rPr>
        <sz val="9.5"/>
        <rFont val="Arial"/>
        <family val="2"/>
      </rPr>
      <t xml:space="preserve">                                                                                                                                          
(1. Establecer las condiciones y requisitos actuales de procesamiento de los Data Center.
2. Identificar los procesos/servicios críticos que se van a recuperar. 
3. Valorar el impacto financiero y operativo. Determinar los tiempos objetivos de recuperación
4. Priorizar procesos para recuperación
5. Determinar los recursos mínimos de recuperación
6. Establecer estrategias de recuperación
7. Coordinar y organizar un ejercicio de prueba de recuperación de los servicios identificados utilizando la infraestructura disponible.
</t>
    </r>
  </si>
  <si>
    <t xml:space="preserve">1. Cronograma           </t>
  </si>
  <si>
    <t xml:space="preserve">Hallazgo No. 27 Inscripción de personas (Administrativo)
El sistema HQ-RUNT en el proceso de inscripción de personas  presenta un botón de chequeo asociado a la opción “persona con huella”; si el usuario no chequea esta opción, el sistema no muestra la interfaz para captura de huella dactilar, 
</t>
  </si>
  <si>
    <t xml:space="preserve">quedando abierta la posibilidad de inscribir personas sin capturar su huella, aunque no tengan restricciones físicas, además, en la tabla de la base de datos de persona sin huella  el campo donde se registra la entidad que autoriza (PERSHUELL_ENTIDAD) es opcional, </t>
  </si>
  <si>
    <t xml:space="preserve">con el posible riesgo de que la identificación no sea la correcta y se presenten casos de suplantación, lo cual contradice lo establecido en el numeral 3.4.2 del anexo A al contrato de Concesión en cuanto a la autenticación de ciudadanos en el sistema RUNT.
</t>
  </si>
  <si>
    <t xml:space="preserve">Mesa de trabajo para la revision del procedimiento de requerimiento de huella para la inscripcion de personas en el caso de existir excepciónes </t>
  </si>
  <si>
    <t>Garantizar la identidad del ciudadano y garantizar el manejo de las excepciones autorizadas en las huellas.</t>
  </si>
  <si>
    <t>1. Reactivar la mesa de trabajo con la Registraduria Nacional  para la validacion efectiva de la huella. 
2. Revisar el estado actual de validación de la huella y los niveles de obligatoriedad, para extender este factor de autenticación a los demás grupos de usuarios del sistema HQ Runt
3. Definir un proceso para el manejo de excepciones, previa autorización del Ministerio de Transporte y la RNEC.</t>
  </si>
  <si>
    <t xml:space="preserve">1. Cronograma      2. Oficio                3. Oficio            </t>
  </si>
  <si>
    <t xml:space="preserve">Hallazgo No. 28 Usuarios del sistema (Administrativo)
Un año después de operación del RUNT, durante el cual los usuarios del sistema registraron su huella, el Concesionario publica en su portal web dos listados con más de 5000 usuarios que deben volver a hacer este registro, e informa que no todos los usuarios tienen registrados nombres y apellidos; por lo que adicionalmente publica las cédulas, dato que corresponde al login, </t>
  </si>
  <si>
    <t xml:space="preserve">lo que evidencia debilidades en la identificación y administración de usuarios 
</t>
  </si>
  <si>
    <t>genera riesgo de posibles accesos no autorizados al sistema.</t>
  </si>
  <si>
    <t>Mesa de trabajo para revison de la viabilidad  del tipo de acceso a la informacion publica.</t>
  </si>
  <si>
    <t xml:space="preserve">Fortalecer  la identificación y administración de usuarios </t>
  </si>
  <si>
    <t xml:space="preserve">Para efecto de fortalecer la identificación de los usuarios del sistema HQ Runt, se conformará una mesa de trabajo, para EVALUAR la conveniencia de cambiar la conformación del ID User de los usuarios del Sistema y dependiendo de la decisión adoptada se desarrollará un Proyecto para ajustar la identificación de los usuarios a las condiciones requeridas por esta instancia (en caso dado, la planeación de este proyecto se entregará en la fecha que se defina en la mesa de trabajo). 
</t>
  </si>
  <si>
    <t xml:space="preserve">Conformación mesa de trabajo ( Oficio)          </t>
  </si>
  <si>
    <t xml:space="preserve">Hallazgo No. 29 Funcionalidad en la operación del RNCEA (Administrativo)
Se encuentran deficiencias en la funcionalidad del sistema en los trámites asociados al RNCEA, como son: permite expedir en un mes todos los certificados de aptitud en conducción, en una misma categoría asociados a un solo vehículo; permite expedir el certificado de conductor en la misma fecha en la que el alumno se inscribe para iniciar el curso; da la opción de modificar los certificados de conductor permitiendo inscribir al alumno en una categoría y luego expedir el certificado con otra categoría, incluso de diferente clase de vehículo; en el banco se presentan errores para la lectura del código de barras en los formatos de CUP y FUPAS; presenta opciones en el menú que no ejecutan ninguna acción; en la expedición de certificados de instructor tanto la fecha de expedición como la de vencimiento son escritas manualmente; las dimensiones del formato de certificación de Instructor expedido por el RUNT son poco adecuadas, no se evidencia un acto administrativo para su adopción; las tarjetas de servicio expedidas a través del RUNT, tiene un campo para la resolución de habilitación del CEA y otro para la fecha de expedición de ésta, los cuales aparecen en blanco; en un CEA la capacitación fue teórica, se mencionaron opciones del sistema que posteriormente no se han encontrado en operación
</t>
  </si>
  <si>
    <t>Deficiencias en la funcionalidad del sistema en cuanto al cabal cumplimiento de la normatividad aplicable a cada trámite y lo dispuesto en el contrato de Concesión</t>
  </si>
  <si>
    <t>Impacto en la operación de los centros de enseñanza automovilística, la oportunidad del servicio al ciudadano y el cumplimiento de los requisitos para la expedición de los certificados por parte de los Centro de Enseñanza Automovilística.</t>
  </si>
  <si>
    <t>1,  Ajustar el procedimiento de registro de informacion  en el RUNT, de acuerdo a los nuevos parametros de  constitucion y funcionamiento de los Centros de Enseñanza Automovilística establecidos en el Decreto 1500 de 2009 y Resolucion 3245 de 2009 y empiezan a operar a partir del 1 de febrero de 2011.</t>
  </si>
  <si>
    <t xml:space="preserve">Lograr que la funcionalidad del  sistema RUNT, en cuanto a los trámites de los Céntros de Enseñalnza Automovilística se ajuste a las normas vigentes y tenga los debidos controles y además, que los ciudadanos tengan acceso solo a los CEA que cumplan con la totalidad de los requisitos exigidos en la normatividad y que el servicio se preste de manera oportuna. </t>
  </si>
  <si>
    <t xml:space="preserve">Establecer el procedimiento de ingreso de la información de acuerdo a los nuevos parametros de  constitucion y funcionamiento de los Centros de Enseñnaza Automovilistica, establecidos en el Decreto 1500 de 2009 y Resolucion 3245 de 2009.
</t>
  </si>
  <si>
    <t>Subdirección de Tránsito
Supervisor Contrato 033/2007 Gerencia RUNT y Grupo RUNT</t>
  </si>
  <si>
    <t>Se desarolló una nueva funcionalidad para el manejo de la informaciín de los CEA, por parte de la Concesión RUNT, con base en los parámetros  establecidos en el Decreto 1500 de 2009 y la Resolución 3245 de 2009.</t>
  </si>
  <si>
    <t>Parametrizar en el sistema RUNT los controles que contiene la nueva reglamentacion</t>
  </si>
  <si>
    <t>Se definió la parametrización inicial del Sistema, la cual se empezará a utilizar a partir del 1 de abril de 2011, teniendo en cuenta que de acuerdo a la Resolcuión No. 263 del 31 de enero de 2011, a partir de dicha fecha comenzará la implementación de la nueva reglamentación, Decreto 1500 de 2009 y Resolución 3245 de 2009.</t>
  </si>
  <si>
    <t>Verificar que tanto el procedimiento definido para el ingreso de la información y la realización de los trámites de los CEA, como los controles dispuestos se cumplan y tengan la efectividad proyectada.</t>
  </si>
  <si>
    <t>Pruebas en el Sistema</t>
  </si>
  <si>
    <t xml:space="preserve">Hallazgo No. 30 Migración de información RNCEA (Administrativo)
La información cargada en el RUNT, correspondiente a los centros de enseñanza automovilística -CEA- no refleja la situación real, 
</t>
  </si>
  <si>
    <t xml:space="preserve">dado que:
• Aparecen vehículos e instructores asociados a determinada escuela que en la actualidad no pertenecen o están desvinculados  de la misma. 
• En algunos casos está cargada la información histórica de todos los vehículos y otros casos están asociados vehículos que nunca han pertenecido a la escuela.
Por cuanto se permitió que los CEA ingresaran directamente su información al sistema, sin la validación previa del Ministerio de Transporte
</t>
  </si>
  <si>
    <t>, lo que genera que se puedan expedir certificados asociados a vehículos que ya han sido desvinculados, aumentando el cupo de certificados para cada categoría conforme lo dispuesto en el artículo 23 del Decreto 1500 de 2009.</t>
  </si>
  <si>
    <t>1,  Ajustar el procedimiento de registro de informacion  en el RUNT, de acuerdo a los nuevos parametros de  constitucion y funcionamiento de los Centros de Enseñnaza Automovilistica establecidos en el Decreto 1500 de 2009 y Resolucion 3245 de 2009 y empiezan a operar a partir del 1 de febrero de 2011, (vehículos e instructores asociados a cada CEA)</t>
  </si>
  <si>
    <t>Establecer el procedimiento de ingreso de la información de acuerdo a los nuevos parámetros de Constitucion y funcionamiento de los Centros de Enseñnaza Automovilistica establecidos en el Decreto 1500 de 2009 y Resolucion 3245 de 2009.
NOTA: Todos los CEA, con base en las nuevas normas, Decreto 1500 de 2009 y Resolución 3245 de 2009, deben obtener la habilitación y registrarse nuevamente en el RUNT, con sus respectivos vehículos e instructores.</t>
  </si>
  <si>
    <t>Se desarrollo una nueva funcionalidad para el manejo de la informaci;on de los CEA, por parte de la concesión RUNT, con base en los parámetros establecidos en el Decreto 1500 de 2009 y Resolución No 3245 de 2009</t>
  </si>
  <si>
    <t>Hallazgo No. 31 Funcionalidad en la operación del RNA y RNLT (Administrativo)
Se encuentran deficiencias en la funcionalidad del sistema en cuanto a la ejecución de los trámites en los Organismos de Tránsito,  asociados al RNA y RNLT, entre éstas: presenta dos SOAT vigentes para el mismo vehículo; permite matricular un vehículo con SOAT expedido para un permiso de circulación restringida, y una vez matriculado muestra que no tiene SOAT vigente; en el trámite de  preasignación de placa el OT modifica la información del No. de Motor registrada previamente por el importador, con el fin de suprimir el carácter guión y de esta forma desde su aplicativo poder ejecutar el trámite de matrícula; por inconvenientes asociados a migración se expiden trámites manualmente o se realizan parcialmente en sistema; permite reimprimir la licencia de tránsito sin controlar el plazo para ello; no presenta la relación de placas  utilizadas ni su porcentaje de utilización; inconsistencias en la asociación de placas con el OT; inconvenientes en el trámite traslado y radicación de cuenta; en el OT de Cartagena se presentan dificultades en el avance de la migración debido a que se migraron sesenta coches turísticos con placas de moto.</t>
  </si>
  <si>
    <t>Deficiencias en la funcionalidad del sistema en cuanto al cabal cumplimiento de la normatividad aplicable a cada trámite y lo dispuesto en el contrato de Concesión.</t>
  </si>
  <si>
    <t>Impacto en la operación de los Organismos de Tránsito, la oportunidad y calidad del servicio al ciudadano y el cumplimiento de los requisitos para la expedición de los diferentes trámites a cargo de estos actores.</t>
  </si>
  <si>
    <t>Desarrollar e implementar modificaciones en el aplicativo HQRUNT que permitan un adecuado control relacionado con las validaciones y proporcionar una adecuada información en las consultas definidas actualmente en el sistema</t>
  </si>
  <si>
    <t>Implementar controles al software que permitan la atención de trámites en el RNA</t>
  </si>
  <si>
    <t>Limitar en tiempo la posibilidad de reimprimir LT</t>
  </si>
  <si>
    <t>Parámetro en el sistema de tiempo máximo para reimpresión.</t>
  </si>
  <si>
    <t>Subdirección de Tránsito, Grupo RUNT y Supervisión del Contrato 082 Gerencia RUNT</t>
  </si>
  <si>
    <t>Validar para efectos de matrícula inicial y trámites del RNA que se adelantan ante un OT que la llave de validación del SOAT sea el número de la placa</t>
  </si>
  <si>
    <t>Solicitudes atendidas con validación de SOAT</t>
  </si>
  <si>
    <t xml:space="preserve"> Impedir que los OT realicen modificaciones sobre los  guarismos de los vehículos registrados por los IMPORTADORES/ENSAMBLADORES</t>
  </si>
  <si>
    <t xml:space="preserve">Solicitudes de matricula inicial aprobadas en RUNT </t>
  </si>
  <si>
    <t>Incluir información en las consultas para OT y el ciudadano</t>
  </si>
  <si>
    <t xml:space="preserve"> Mostrar en la consulta del ciudadano las pósibles pólizas vigentes SOAT, que pueda tener un vehículo ( Se revisa el tema con la SUPERFINANCIERA y se puede presentar el caso )</t>
  </si>
  <si>
    <t>Consultas del ciudadano</t>
  </si>
  <si>
    <t>Permitir consultar a los OT el porcentaje de consumo de las placas asignadas</t>
  </si>
  <si>
    <t>Consultas del OT</t>
  </si>
  <si>
    <t>Hallazgo No. 32 Importación temporal de vehículos - Direcciones Territoriales MT (Administrativo)
Se encuentran deficiencias en la funcionalidad del sistema en cuanto a la ejecución de los trámites de importación temporal de vehículos realizados en las Direcciones Territoriales–DT-, entre estas: en la consulta ciudadano informa que el vehículo no tiene revisión técnico mecánica – RTM - vigente, pese a que en la misma pantalla informa que la solicitud de este trámite fue aprobada; permite expedir e imprimir las licencias de tránsito de vehículos de importación temporal, sin controlar el plazo definido en el acta de importación; no ha sido posible la impresión de dos licencias de tránsito para las que se que presentó una caída del sistema en el momento en que imprimían; permite expedir la placa y licencia de tránsito sin verificar la existencia del SOAT; casos para las renovaciones de las licencias de tránsito de importación temporal generadas en el RUNT, en los que el periodo de vigencia registrado en la nueva licencia de tránsito no corresponde con el plazo registrado en el acta de importación; no se ha implementado la funcionalidad para expedir duplicado de licencia de tránsito ni para cancelar una matrícula de un vehículo que haya sido reexportado.</t>
  </si>
  <si>
    <t>Expedición de licencias fuera de los términos establecidos, impacto en la oportunidad y calidad del servicio al ciudadano  y en el cumplimiento de los requisitos para la expedición de las licencias de tránsito.</t>
  </si>
  <si>
    <t>Ajustes en la funcionalidas del  sistema RUNT, en cuanto a los trámites de importación temporal de vehículos</t>
  </si>
  <si>
    <t>Permitir a la Dirección Territorial Cundinamarca la realización oportuna de los trámites de expedición de duplicados de licencia de tránsito, placas, cancelación de matrícula, cambio de motor, preasignación de placa, rematrícula,traspaso de propiedad por sustitución de importador y de regrabaciones, con el proposito de garantizar el adecuado servicio a los ciudadanos y el cumplimiento de los requisitos legales</t>
  </si>
  <si>
    <t>1. Revisar las especificaciones funcionales de los trámites de importación temporar en el sistema RUNT, para diagnosticar y plantear las modificaciones requeridas en el aplicativo HQRUNT,para asegurar su adecuada funcionalidad.</t>
  </si>
  <si>
    <t xml:space="preserve">Dirección de Transporte y Tránsito
Dirección Territorial de Cundinamarca
Grupo RUNT
Oficina Asesora de Informática
Interventoría
</t>
  </si>
  <si>
    <t>2, Realizar los cambios requeridos en el aplicativo HQRUNT, para que pueda ser utilizado oportunamente, conforme a las necesidades de las Direcciones Territoriales y a las exigencias legales.</t>
  </si>
  <si>
    <t xml:space="preserve">Hallazgo No.33 Migración información de vehículos importación temporal (Administrativo)
La información histórica de los vehículos de importación temporal (trámite anteriormente manejado por la Subdirección de Tránsito del Ministerio de Transporte), no se ha migrado completamente al sistema RUNT, y la ya migrada continua asociada al perfil de dicha Subdirección. Igualmente, no se ha realizado la entrega de los expedientes de dichos automotores, por parte de la Subdirección a las Direcciones Territoriales, no obstante, que desde el 1 de noviembre de 2009, se asignó la realización del trámite a estas direcciones .
</t>
  </si>
  <si>
    <t xml:space="preserve">Lo anterior por falta de gestión y coordinación de las dependencias responsables, </t>
  </si>
  <si>
    <t xml:space="preserve">lo cual genera que el sistema no permita realizar renovaciones de licencias de tránsito de los vehículos matriculados por la Subdirección de Tránsito, antes de entrada en operación del RUNT y se expidan manualmente certificaciones firmadas, por el Director de la Territorial Cundinamarca, con una vigencia de treinta días. Sin embargo, la liquidación del trámite se está realizando por el RUNT y no se tiene certeza de que una vez se pueda completar el trámite por sistema, éste asocie el pago inicialmente realizado y permita la expedición de la licencia de tránsito.
</t>
  </si>
  <si>
    <t>1, Completar el proceso de migracion de los registros de placas de importacion temporal al sistema RUNT</t>
  </si>
  <si>
    <t xml:space="preserve">Garantizar que  se pueda realizar los tramites de renovacion de las licencia s de transito de los registros importacion  temporal, en la Direccion Territorial Cundinamarca a traves del sistema RUNT </t>
  </si>
  <si>
    <t>Identificar los registros de placas temporales que no han sido cargadas al sistema RUNT</t>
  </si>
  <si>
    <t>Oficina Informatica
Grupo RUNT
Direccion Territorial de Cundinamarca</t>
  </si>
  <si>
    <t>Validar la informacion de los registros de placas de importacion temporal a migra</t>
  </si>
  <si>
    <t>Instructivo</t>
  </si>
  <si>
    <t>Efectuar la migracion al sistema RUNT</t>
  </si>
  <si>
    <t>2, Entregar expedientes de regitros de placas de importacion temporal a la Direccion Territroial de Cundinamarca</t>
  </si>
  <si>
    <t>Entrega de los expediente faltantes a la Direccion Territorial Cundinamara,  unica territorial del Ministerio encargada de realizar dicho tramite</t>
  </si>
  <si>
    <t xml:space="preserve">Mediante Memorandos 20104210209053 del 10 de diciembre de 2010, 20104210214353 del 17 de diciembre de 2010 y 200104210217483 del 22 de diciembre de 2010, se hizo entrega de las carteptas falatantes de los vehículos de Importación Temporal, a la Dirección Territorial Cundinamarca. </t>
  </si>
  <si>
    <t>Hallazgo No. 34 Revisiones Técnico Mecánicas – RTM – Centros de diagnostico automotor -CDAs- (Administrativo)
Se encuentran deficiencias en la funcionalidad del sistema en cuanto a la ejecución del trámite de revisión técnico-mecánica de los automotores, efectuada por  los Centros de Diagnostico Automotor, entre estas: permite registrar y cargar la información sobre el resultado de la revisión técnico mecánica, pero en el momento en que el ciudadano consulta en el portal público el resultado de su trámite aparece en estado rechazado; los CDAs no cargan los vehículos que no aprueban la revisión, en razón a que en el sistema no permanece activa la solicitud inicial durante los 15 días hábiles previstos en la normatividad; el número de certificado de revisión técnico mecánica del documento físico que se entrega al ciudadano, no corresponde con el asignado por el sistema RUNT ya que el proceso de impresión de este documento es totalmente independiente del RUNT; no controla el plazo para el cargue de la información de la revisión técnico mecánica, por parte del CDA, es decir que puede hacerse incluso varios días después de efectuada la revisión; no permite realizar RTM a vehículos tipo camión de menos de tres y media (3,5) toneladas.</t>
  </si>
  <si>
    <t>Inconvenientes en la operación de los CDA, así como impacto en el  control del proceso de expedición de los certificados de RTM, la oportunidad y calidad del servicio que se le brinda al ciudadano y las características de operación en línea y tiempo real del RUNT.</t>
  </si>
  <si>
    <t>Mejora en el proceso de registro de la información por parte de los Centros de Diagnóstico automotor</t>
  </si>
  <si>
    <t>Revisar especificación funcional para identificar mejoras al proceso</t>
  </si>
  <si>
    <t>Especificar control de cambios</t>
  </si>
  <si>
    <t>Control de cambio 4460</t>
  </si>
  <si>
    <t>Subdirección de Tránsito, Grupo RUNT y Supervisión Contrato Gerencia RUNT</t>
  </si>
  <si>
    <t>Informe H-34, Sobre Revision Técnico Mecánica y de Gases. RUNTC00004460,</t>
  </si>
  <si>
    <t>Realizar los cambios requeridos en el aplicativo HQRUNT para que pueda ser utilizado conforme a las necesidades los CDA</t>
  </si>
  <si>
    <t>Implementacion de los cambios requeridos en la plataforma HQRUNT</t>
  </si>
  <si>
    <t>Iteración de Software.</t>
  </si>
  <si>
    <t xml:space="preserve">Hallazgo No. 35 Funcionalidad en la operación del RNC (Administrativo)
Se encuentran deficiencias en la funcionalidad del sistema en cuanto a la ejecución de los trámites asociados al RNC, realizados por los Organismos de Tránsito–OT- y Centros de Enseñanza Automovilística–CEA–, entre estas: no permite expedir el duplicado de licencia de conducción para la categoría 5°, sólo se acepta por refrendación; no permite los cambios de licencia en los casos de mayoría de edad; no permite las recategorizaciones hacia arriba y hacia abajo, en los casos en que la licencia de conducción se encuentra vencida; para la expedición de licencia de conducción en categoría quinta (5), se genera un boletín de rechazo porque falla la validación del certificado expedido por el CRC, informando que el certificado no corresponde a la categoría del trámite aunque el sistema evidencia lo contrario; no se cargan las restricciones del conductor en la previsualización de la licencia de conducción para su impresión; en el trámite de duplicado se modifica la fecha de vigencia de la licencia de conducción; permitió imprimir una licencia de conducción sin el cumplimiento de los parámetros establecidos en la ficha técnica para la fotografía; no asocia en las recategorizaciones hacia abajo que la cédula del ciudadano tiene una licencia de conducción registrada en el RUNT.
</t>
  </si>
  <si>
    <t>Impacto en la operación de los Organismos de Tránsito y los CRC, la oportunidad y calidad del servicio al ciudadano y el cumplimiento de los requisitos para la expedición de los diferentes trámites a cargo de estos actores.</t>
  </si>
  <si>
    <t>Mejora en las validaciones y procesos asociados a los trámites del Registro Nacional de Conductores</t>
  </si>
  <si>
    <t>Revisar especificación funcional de cambio de documento para trámites de Licencia de conducción</t>
  </si>
  <si>
    <t>Especificar control de cambio</t>
  </si>
  <si>
    <t>Control de cambio 4634</t>
  </si>
  <si>
    <t>Revisar especificación funcional para proceso de registro de certificados de aptitud física, mental y de coordinación motriz</t>
  </si>
  <si>
    <t>Control de cambio 4113</t>
  </si>
  <si>
    <t>Revisar especificación funcional de los trámites del registro nacional de conductores</t>
  </si>
  <si>
    <t>Control de cambio 4524</t>
  </si>
  <si>
    <t>se anexa pantallazo de control de cambios en la funcionalidad.</t>
  </si>
  <si>
    <t>Realizar los cambios requeridos en el aplicativo HQRUNT para poder realizar el cambio de documento</t>
  </si>
  <si>
    <t>Implementacion de cambios requeridos en la plataforma HQRUNT</t>
  </si>
  <si>
    <t>Iteración de software</t>
  </si>
  <si>
    <t>Realizar los cambios requeridos en el aplicativo HQRUNT para el registro de certificado de aptitud física, mental y de coordinación motriz</t>
  </si>
  <si>
    <t>Se anexa pantallazo de Control de Cambios en la funcionalidad.</t>
  </si>
  <si>
    <t>Realizar los cambios de ajuste a los trámites del Registro Nacional de Conductores</t>
  </si>
  <si>
    <t xml:space="preserve">Hallazgo No. 36 Base de datos de las licencias de conducción (Administrativo)
Se observó que la información migrada y cargada en el RUNT referente a las licencias de conducción, no es concordante con la registrada en la página web del Ministerio de transporte, </t>
  </si>
  <si>
    <t>por cuanto existen licencias en la base de datos de la Entidad, que no figuran aún en el RUNT, al igual que se presentan diferencias en categorías, número de refrendaciones y recategorizaciones,</t>
  </si>
  <si>
    <t xml:space="preserve"> lo cual genera traumatismos y demoras para los usuarios al momento de realizar los trámites.
</t>
  </si>
  <si>
    <t>Mitigar la diferencia de la informacion registrada en la bases de datos Mintransporte - RUNT</t>
  </si>
  <si>
    <t xml:space="preserve"> Depurar la informacion historica</t>
  </si>
  <si>
    <t>Conformar un equipo de trabajo para estructurar un proyecto conjunto que permita completar el tema de informacion  migrada MT – RUNT y con ello asegurar que la información disponible en la página web del Ministerio sea igual a la de Runt, desconectando la BD desactualizada que esta publicada en la página del MT.</t>
  </si>
  <si>
    <t xml:space="preserve">1. Base de Datos     </t>
  </si>
  <si>
    <t>SUBDIRECCION DE TRANSITO - GRUPO RUNT -  INFORMATICA</t>
  </si>
  <si>
    <t xml:space="preserve">Hallazgo No. 37 Funcionalidad en la operación del RNPNJ (Administrativo)
Se encuentran deficiencias en la funcionalidad del sistema en cuanto a la ejecución de los trámites asociados al RNPNJ, realizados por los Organismos de Tránsito–OT-, Direcciones Territoriales-DT- y Centros de Enseñanza Automovilística–CEA-, que impactan en la operación de estos actores, como en la oportunidad y calidad  de la prestación del servicio al ciudadano.  Entre estas se tienen: informa que no existe la huella aunque el ciudadano está activo y el funcionario del OT puede observar la huella almacenada; caso de una persona fallecida que no se registró en el RUNT pero en el sistema aparece una huella asociada; casos de ciudadanos que tenían asociadas dos direcciones diferentes aunque aún no estaban registrados en el RUNT y desde los CEA no tenían la opción de modificar estos datos; no reconoce la huella inicialmente registrada por el ciudadano; en la DT Cundinamarca no se pudo inscribir personas naturales y jurídicas por más de una semana a finales de agosto de 2010; casos de ciudadanos a los que en el momento de inscribirse, el sistema les presenta datos personales incorrectos. </t>
  </si>
  <si>
    <t>Impacto en la oportunidad y calidad del servicio al ciudadano y en la correcta identificación de los mismos.</t>
  </si>
  <si>
    <t>Revisar dispositivos Homologados</t>
  </si>
  <si>
    <t xml:space="preserve"> Validar y confirmar que los dispositivos utilizados por los actores, estén entre los dispositivos homologados por el RUNT y posean los componentes actualizados requeridos para su normal operación. </t>
  </si>
  <si>
    <t>Listado de actores</t>
  </si>
  <si>
    <t xml:space="preserve">Subdirección de Tránsito, Grupo RUNT y Supervisión Contrato Gerencia RUNT Oficina Informática, </t>
  </si>
  <si>
    <t>Depurar base de datos de PNJ en  HQRUNT</t>
  </si>
  <si>
    <t>Realizar la identificación de posibles formatos de huellas existenten por fuera del formato ISO, procesadas por componentes desactualizados para proceder a convertirlas al formato estandar.</t>
  </si>
  <si>
    <t>Huellas en formato ISO en HQRUNT</t>
  </si>
  <si>
    <t>Ejecutar procedimientos de verificación de información y de calidad de datos, de usuarios registrados en el sistema, para proceder a confirmar la consistencia de la información.</t>
  </si>
  <si>
    <t>Usuarios consistentes en la Base de datos</t>
  </si>
  <si>
    <t>Porcentaje</t>
  </si>
  <si>
    <r>
      <rPr>
        <sz val="9.5"/>
        <rFont val="Arial"/>
        <family val="2"/>
      </rPr>
      <t>Hallazgo No. 38 Registro de Personas Naturales y Jurídicas a cargo del Ministerio (Disciplinario)
La Dirección de Transporte y Tránsito del Ministerio de Transporte, no ha realizado los registros de los Organismos de Tránsito, Direcciones Territoriales y Personas Naturales y Jurídicas que prestan servicios al sector y requieren habilitación o autorización del Ministerio, conforme lo dispuesto por el artículo 3   de la resolución 3545 del 4 de agosto de 2009, por cuanto no cuenta con las funcionalidades en el HQ_RUNT para efectuar este trámite , por tal razón, transcurrido un año desde la entrada en operación del RUNT, este registro lo ha realizado directamente el concesionario mediante la solicitud de la información a cada actor, para el posterior cargue de ésta en el sistema, lo cual genera incumplimiento a los requerimientos definidos por el Ministerio en relación a este registro y la resolución mencionada, además, pérdida del control  por parte de la entidad en la administración de la información asociada a estos actores. Además, se genera presuntamente un incumplimiento de los artículos 4, 25 y 26 de la Ley 80 de 1993 y el artículo 53 de la Ley 734 de 2002.</t>
    </r>
    <r>
      <rPr>
        <sz val="9.5"/>
        <color rgb="FFFF0000"/>
        <rFont val="Arial"/>
        <family val="2"/>
      </rPr>
      <t xml:space="preserve">
</t>
    </r>
  </si>
  <si>
    <t>Mejora en el proceso de registro y mantenimiento  de información de PNJ qu requieren habilitación, autorización o permiso del Ministerio de transporte</t>
  </si>
  <si>
    <t>Revisar especificación funcional del proceso de PNJ  con la Subdirección de tránsito y subdirección de transporte para diagnosticar y plantear las modificaciones requeridas en el aplicativo HQRUNT para asegurar su adecuada funcionalidad</t>
  </si>
  <si>
    <t>Revisar la funcionalidad e identificar los ajustes a la misma deacuerdo a los procesos relacionados con las PNJ que integran el registro.</t>
  </si>
  <si>
    <t xml:space="preserve">Subdirección de Tránsito, Subdirección de Transporte Grupo RUNT y Supervisión Contrato Gerencia RUNT Oficina Informática, </t>
  </si>
  <si>
    <t xml:space="preserve"> Identificar cambios en el aplicativo relacionado con PNJ para adecuar su funcionalidad a los requerimientos de la Subdirección de tránsito y la Subdirección de transporte</t>
  </si>
  <si>
    <t>Especificar control de cambio relacionado con PNJ</t>
  </si>
  <si>
    <t>Controles de cambio 4662 y 4324</t>
  </si>
  <si>
    <t>Realizar los cambios requeridos en el aplicativo HQRUNT para que pueda ser utilizado conforme a las necesidades de la subdirección de tránsito y la subdirección de transporte</t>
  </si>
  <si>
    <t>Implementacion en la plataforma de desarrollo HQRUNT</t>
  </si>
  <si>
    <t xml:space="preserve">Hallazgo No. 39 Proceso de migración (Administrativo)
Un año después de haber iniciado el RUNT, no se ha finalizado el proceso de migración de la información correspondiente a los registros actualmente en operación. De igual forma, a la fecha de las visitas y pruebas efectuadas por la comisión de auditoría en los diferentes actores , se evidenció que no se había puesto en marcha la solución informática definida  como mecanismo para la solución definitiva de los casos que presentaron inconvenientes en la migración , por cuanto a partir del 1 de octubre de 2010, debía estar implementada y funcionando.
De acuerdo con el informe de avance de migración presentado por el Concesionario , en el RNA – vehículos, se ha aprobado el 86% y rechazado el 14%; en el RNC- licencias, se ha aprobado el 89% y rechazado el 11%. En cuanto al MT y los otros actores no se especifica el porcentaje, tan solo se informa que en total se han migrado 54’494.757 registros con corte a 29 de septiembre de 2010.
</t>
  </si>
  <si>
    <t>no  han sido efectivos los mecanismos para exigir a los diferentes actores el reporte de la información. Además,  no se contaba con todos los equipos de acuerdo con el manual de condiciones de operación, tecnicas y tecnológicas</t>
  </si>
  <si>
    <t xml:space="preserve">Todo lo anterior, afecta la oportunidad en el desarrollo de los trámites realizados por los diferentes actores y la calidad de la información almacenada en la base de datos del RUNT, y por ende no se está cumpliendo totalmente con los objetivos y los beneficios que el sistema debe brindarle a los ciudadanos, entidades del estado, otras entidades y actores y en general para la sociedad y el país.
</t>
  </si>
  <si>
    <t>Diseñar procedimientos que garantice el cargue del 100% de la migracion de los registros de los organismos de tránsito al sistema RUNT</t>
  </si>
  <si>
    <t>Disponer de toda la informacion de los diferentes actores en el RUNT y con ello brindar los mayores beneficios a los usuarios y a las entidades que requierean informacion</t>
  </si>
  <si>
    <t xml:space="preserve">Identificar y verificar con el sitema RUNT los Organismos de Tránsito que no han migrado la totalidad de la informacion
</t>
  </si>
  <si>
    <t>Subdirección de Tránsito, Supervisor contrato 033/2007 Gerencia RUNT y Grupo RUNT</t>
  </si>
  <si>
    <t>Circular a los organismos de tránsito con  migracion incompleta, para que informen cuales son las causas que no le han permitido la migracion total de los registros</t>
  </si>
  <si>
    <t>Circulares</t>
  </si>
  <si>
    <t>Subdirección de Tránsito, Supervisor contrato 033/2007 Gerencia RUNT y Grupo RUNT
Informatica
Subdirección Administrativa y Financiera -Grupo  Ingresos Cartera</t>
  </si>
  <si>
    <t xml:space="preserve">Diseñar los procedimientos que le permitan la migracion de los registros pendientes al sistema RUNT, para los casos que se requieran </t>
  </si>
  <si>
    <t>Subdirección de Tránsito
 Informatica
Grupo  Ingresos Cartera</t>
  </si>
  <si>
    <t>Verificar que en el sistema RUNT, se encuentre debidamente implemntada y en plena operación la funcionalidad para que los Organismos de Tránsito que tuvieron problemas,  hayan podido y puedan migrar sus bases de datos.</t>
  </si>
  <si>
    <t>La participación del grupo de Ingresos y Cartera en eset punto se limita al control del recaudo según la decisión y autorización que adopte la Subdirección de Tránsito. Sehan atendido todas als consultas que sobre esta materia han llegado al Grupo pero la decisión no ha sido tomada para ninguno de los casos consultados.  De otra parte se anexa el proceso de migración remitido por la Concesión Runt.</t>
  </si>
  <si>
    <t xml:space="preserve">Hallazgo No. 40 Acceso del Ministerio de Transporte a la información (Administrativo). 
Los funcionarios del Ministerio de Transporte en sus  diferentes dependencias, no cuentan con los perfiles de usuario que garanticen el acceso a la información almacenada en la base de datos del RUNT  conforme  a lo dispuesto en la cláusula décima del contrato de concesión .  De otra parte, el sistema RUNT no presenta la información histórica asociada a los diferentes trámites , la cual fue reportada por el MT durante el proceso de migración. Estas situaciones aunadas al hecho de la baja participación de los funcionarios del MT que realizan los trámites, en la etapa de definición de requerimientos y especificación del sistema, conllevan a que el MT haya perdido control sobre la disponibilidad de su información misional.
En los informes revisados  no se evidenció que luego de transcurrido un año de operación del RUNT, se haya iniciado la implementación de la solución Data Warehouse, que se contempla en el numeral 2.2.5 del anexo A al contrato de Concesión. En respuesta de la Concesión  plantea que no se ha iniciado este desarrollo debido a que previamente se requiere culminar con la implementación de los registros de la segunda fase y por otro lado, hasta que el RUNT cumpla con la validación de todas las reglas de negocio establecidas no se puede garantizar la calidad de los datos de los registros ya en operación, condición necesaria para alimentar el Data Warehouse. 
En la revisión documental no se observó un claro seguimiento por parte del Ministerio, a los diferentes documentos entregados por el Concesionario, entre otros, los informes mensuales, los conceptos de la interventoría, los reportes generados por las diferentes herramientas de seguridad y gestión de la plataforma tecnológica del RUNT.
</t>
  </si>
  <si>
    <t>falta de gestión por parte de la Entidad para hacer exigible esta obligación</t>
  </si>
  <si>
    <t>Las anteriores situaciones impactan en la disponibilidad de la información para adelantar los trámites que le competen al MT, para apoyar la toma de decisiones en los diferentes niveles de la Entidad, la definición de políticas del sector y la atención a los ciudadanos.</t>
  </si>
  <si>
    <t>Hacer seguimiento al plan de implementacion del data warehouse, por parte del MT.
Establecer un plan de actividades para ajustar el protocolo de acceso a la bases de datos RUNT por parte del Mintransporte</t>
  </si>
  <si>
    <t>Disponibilidad de la información para adelantar los trámites que le competen al MT  para apoyar la toma de decisiones en los diferentes niveles de la Entidad, la definición de políticas del sector y la atención a los ciudadanos.</t>
  </si>
  <si>
    <t xml:space="preserve">
1- Integracion de los sistemas de informacion para el Ministerio de Transporte - estructuracion del proyecto a partir del 8 febrero al 8 de Abril, bajo productividad de herramientas de ETL, donde los funcionarios autorizados tendran acceso.     
2- Implementacion y entrada en produccion del data warehouse, fase que se inicio el 12 de enero de 2011 y se proyecta la entrada en produccion a 29 de Julio de 2011.           
3- Seguimiento del Plan de Integración de Información Runt -MT y del Proyecto de Implementación del Data Warehouse de Runt</t>
  </si>
  <si>
    <t xml:space="preserve">1. Base de Datos         2. Base de Datos                3. Base de Datos  </t>
  </si>
  <si>
    <t>WILBER</t>
  </si>
  <si>
    <t xml:space="preserve">Hallazgo No. 41 Dependencia tecnológica (Administrativo). 
Durante el procedimiento de captura de huella para el registro de ciudadanos y usuarios del sistema se emplean controles activex; en los instructivos y manuales diseñados para los diferentes actores del sistema, se indica que el acceso al RUNT debe hacerse mediante el navegador Internet Explorer; al igual, los dispositivos lectores de huella digital que cumplen con el estándar exigido se encuentran homologados únicamente para plataforma Windows; que corresponden a tecnologías exclusivas de entornos Microsoft. 
</t>
  </si>
  <si>
    <t xml:space="preserve">Estas situaciones son contrarias a lo dispuesto en el numeral 2.3 del anexo A del contrato de concesión, donde se definen las funcionalidades mínimas del software a nivel central, estableciendo que debe ser un “sistema 100% web based, 100% independiente del motor de base de datos, sistema operativo y hardware sobre el cual sea diseñado”; </t>
  </si>
  <si>
    <t xml:space="preserve">con lo cual se resta independencia tecnológica con el posible riesgo de impactar en la escalabilidad del sistema. </t>
  </si>
  <si>
    <t>Evaluar la arquitectura de la plataforma para verificar que Navegadores podrían soportar la funcionalidad y operación de HQ Runt, así como la viabilidad de la operación de los perifericos en otros sistemas operativos. 
Esta decisión deberá contemplar y valorar los niveles de usabilidad en Colombia de los navegadores diferentes a MS- Explorer.</t>
  </si>
  <si>
    <t xml:space="preserve">independencia tecnológica con el posible riesgo de impactar en la escalabilidad del sistema. </t>
  </si>
  <si>
    <t>Seguimiento al plan del concesionario quien entrara en contacto con los proveedores para homologar y acotar los diferentes navegadores y sistemas operativos para su compatibilidad FI:   24 de enero   FF: 24 de Marzo.
Con los Resultados de la Investigación de la Concesión Runt, se evaluará en mesa de trabajo la viabilidad técnica de incluir el soporte para otros navegadores diferentes de MS Explorer y establecer el Plan de Trabajo de ajuste del sistema informático y su plataforma tecnológica. Fecha de decisión: Junio 15 de 2011</t>
  </si>
  <si>
    <t>1. Cronograma</t>
  </si>
  <si>
    <t xml:space="preserve">INFORMATICA SUBDIRECCION DE TRANSITO - GRUPO RUNT -  </t>
  </si>
  <si>
    <t>Hallazgo No. 42 Usabilidad del sistema (Administrativo). 
Se observaron varios casos, desde diferentes perfiles de usuario, en los que al ejecutar una consulta, el sistema no le informa al usuario el número total de pantallas de resultado de la consulta efectuada, sólo se presentan los botones de navegación para avanzar y retroceder. También se observa que en las consultas, el usuario debe digitar dos veces el criterio de búsqueda, lo cual impacta en la usabilidad del sistema y en el tiempo requerido para la ejecución de los trámites.
Los reportes presentados por el sistema desde el perfil de CDA, CEA y CRC, no permiten el control del consumo de FUPAS, la generación de estadísticas sobre los diferentes trámites, ni la asociación de los mismos a los identificadores propios de cada trámite, tales como cédula de ciudadanía, placa y número de certificado;</t>
  </si>
  <si>
    <t xml:space="preserve">Deficiencias en el diseño del sistema </t>
  </si>
  <si>
    <t>Resta claridad y control por parte de estos actores en cuanto a sus trámites en el sistema .</t>
  </si>
  <si>
    <t>Revisión de las consultas de CDA,CRC,CEA para mejorar su presentación y evaluacion de cuales campos requieren doble digitación</t>
  </si>
  <si>
    <t>Mejorar la presentación de las consultas ejecutadas, facilitando la interpretación en la cantidad de información generada por la consulta.</t>
  </si>
  <si>
    <t>Informar al usuario el número total de pantallas que comprende la consulta ejecutada</t>
  </si>
  <si>
    <t xml:space="preserve">Consultas </t>
  </si>
  <si>
    <t xml:space="preserve">  INFORMATICA SUBDIRECCION DE TRANSITO - GRUPO RUNT -</t>
  </si>
  <si>
    <t>Validar el impacto de la modificación de la doble digitación, para mejorar la usabilidad en generación de consultas o reportes del  sistema HQRUNT.</t>
  </si>
  <si>
    <t>Realizar la revisión de eliminar la  doble digitación en las opciones de consultas o reportes del sistema HQRUNT.</t>
  </si>
  <si>
    <t>Un ajuste.</t>
  </si>
  <si>
    <t>Facilitar el control y consulta de información sobre los trámites y consumos realizados por parte de CDA,CEA, CRC.</t>
  </si>
  <si>
    <t xml:space="preserve"> Permitir en reportes de CDA,CEA, CRC, llevar el control sobre el consumo de FUPAS y generación de estadísticas sobre los diferentes trámites realizados.</t>
  </si>
  <si>
    <t xml:space="preserve">Hallazgo No. 43 Soporte al usuario (Administrativo). 
De acuerdo con lo establecido contractualmente, la Concesión RUNT ha dispuesto una mesa de ayuda a través de la cual se brinda el soporte a los diferentes actores del sistema. Según lo dispuesto en el numeral 3.10 del Anexo A, esta mesa debe estar centralizada y adicionalmente la Concesión debe conformar una base de conocimiento con los problemas y soluciones reportados; además, se establece en el mismo numeral que la interventoría debe tener acceso de consulta permanente a la herramienta. </t>
  </si>
  <si>
    <t>Sin embargo, en todas las visitas realizadas por los auditores de la CGR a los diferentes actores, se observaron diversas y reiteradas situaciones en las que los usuarios del sistema manifiestan su inconformidad frente al soporte, por cuanto  los tiempos de atención y solución de los casos abiertos, el cierre automático de los mismos sin haber obtenido solución, la asignación del personal en la atención de los requerimientos y la baja capacitación técnica de este personal; no permiten la solución oportuna de los inconvenientes. De otra parte, en la revisión de la comisión de la Contraloria, no se observó el seguimiento por parte de la interventoría para estos casos, situaciones que impactan en la calidad y oportunidad del servicio al ciudadano  y en el cumplimiento de las obligaciones contractuales.</t>
  </si>
  <si>
    <t>lo que impacta en la comprensión del sistema por parte de los usuarios y en el número de requerimientos de soporte.</t>
  </si>
  <si>
    <t>Mejorar el esquema de atención y soporte a los usuarios del sistema</t>
  </si>
  <si>
    <t>Prestar la atención oportuna y con la calidad requerida a los usuarios del sistema RUNT</t>
  </si>
  <si>
    <t>Contar con el apoyo al interior de la CONCESION de una persona que haya implementado mesas de ayuda</t>
  </si>
  <si>
    <t>Persona</t>
  </si>
  <si>
    <t xml:space="preserve">GRUPO RUNT - SUPERVISION CONTRATO 082 DE 2007 - INTERVENTORIA </t>
  </si>
  <si>
    <t>Modificar la estructura actual de atención a los diferentes actores por una mesa de ayuda integral con un grupo de personas entrenado para brindar el soporte adecuado</t>
  </si>
  <si>
    <t>Mejorar los tiempos de atención y el seguimiento a los requerimientos de los usuarios del sistema RUNT</t>
  </si>
  <si>
    <t>Mesa de ayuda integral con un grupo de personas entrenado para brindar el soporte adecuado</t>
  </si>
  <si>
    <t>Cambiar la herramienta para registro y administración de incidentes.</t>
  </si>
  <si>
    <t>Contar con una sola herramienta para la gestion de incidentes a la que tenga acceso el Ministerio de Transporte para hacer el adecuado seguimiento al servicio prestado.</t>
  </si>
  <si>
    <t>Herramienta de incidentes</t>
  </si>
  <si>
    <t>Proporcionar información adecuada y efectiva a las inquietudes de los usuarios</t>
  </si>
  <si>
    <t>Modificar el esquema de atención reemplazando el grupo de primer nivel, por el grupo que está actualmente en el segundo nivel.</t>
  </si>
  <si>
    <t>Mejorar la calidad de la atención, y escalar sólo los incidentes que tengan problemas de tipo técnico y dejar que todos los requerimientos relacionados con el desconocimiento del aplicativo por parte del usuario sean atendidos en el primer nivel.</t>
  </si>
  <si>
    <t>Número de incidentes atendidos a primer nivel</t>
  </si>
  <si>
    <t>Revisar los manuales y procedimientos publicados en la página para asegurar que se encuentren acorde a la funcionalidad implementada.</t>
  </si>
  <si>
    <t>Documentación actualizada y disponible para los usuarios</t>
  </si>
  <si>
    <t>Manuales y procedimientos publicados en HQRUNT</t>
  </si>
  <si>
    <t>Anallizar con base en la información histórica de incidentes la capacidad de atención de la meesa de ayuda.</t>
  </si>
  <si>
    <t>Dimensionamiento adecudado de la mesa de ayuda</t>
  </si>
  <si>
    <t xml:space="preserve">Informe Hallazgo 43, remitido por la Concesión RUNT. </t>
  </si>
  <si>
    <t xml:space="preserve">Hallazgo No. 44 Continuidad del servicio (Administrativo).
Los despliegues de cada nueva versión del aplicativo generan traumatismos ante la inestabilidad e intermitencia del sistema, que impiden la ejecución normal de los trámites; una vez se recupera el acceso, el sistema no carga todas sus funcionalidades . De otra parte, los diferentes actores manifiestan que el RUNT no informa previamente de los cambios o modificaciones que se aplican al sistema, sólo cuando se presentan los inconvenientes informan a través de la mesa de ayuda que es una falla general y no se tiene un tiempo estimado de solución . De igual manera, se observaron casos de falta de disponibilidad en los canales de acceso desde los Organismos de Tránsito y las Direcciones Territoriales al RUNT . </t>
  </si>
  <si>
    <t>deficiencas en las pruebas previas a la puesta en producción y/o en la metodologia de desarrollo</t>
  </si>
  <si>
    <t xml:space="preserve">Las anteriores situaciones no son acordes con lo establecido en el numeral 3.3 del Manual de Condiciones de operación, técnicas y tecnológicas, en cuanto a que  “la disponibilidad no se afectará por los procesos de mantenimiento de la infraestructura tecnológica del RUNT”.
</t>
  </si>
  <si>
    <t>Información oportuna  sobre la disponibilidad de la plataforma tecnológica y estabilización de la misma</t>
  </si>
  <si>
    <t>Informar a los actores del sistema con mayor tiempo el detalle de las actualizaciones de las versiones del sistema.</t>
  </si>
  <si>
    <t xml:space="preserve"> Remitir a los diferentes actores del sistema el detalle de las entregas que actualizan las versiones del sistema HQRUNT, para que se informen de forma oportuna sobre los cambios que serán desplegados</t>
  </si>
  <si>
    <t>Correo</t>
  </si>
  <si>
    <t xml:space="preserve">INFORMATICA GRUPO RUNT - SUPERVISION CONTRATO 082 DE 2007 - INTERVENTORIA </t>
  </si>
  <si>
    <t xml:space="preserve"> Continuar proceso de optimización y estabilización de sistema HQRUNT.</t>
  </si>
  <si>
    <t>Revisar y realizar las puebas respectivas y conciiliar nuevas funcionalidades que consolide el proceso de optimización y estabilización del sistema.</t>
  </si>
  <si>
    <t>Presentar los informes de gestión y seguimiento de  uso de canales.</t>
  </si>
  <si>
    <t>Realizar revisiones de reportes detallados sobre el uso y la disponibilidad de los canales confirmando desempeño y continuIdad de los mismos.</t>
  </si>
  <si>
    <t xml:space="preserve">Hallazgo No. 45 Registros Etapa II fase de construcción (Administrativo)
Se observa que en varias ocasiones  se ha aplazado la entrada en operación de los registros nacionales de Remolques y Semirremolques (RNRYS), de Maquinaría Agrícola y de Construcción Autopropulsada (RNMA), de Accidentes de Tránsito (RNAT) y de Empresas de Transporte Público (RNET), teniendo como fechas vigentes para su entrada en operación las acordadas en el otrosí No. 8 , no obstante, haberse previsto en el contrato de concesión, el  levantamiento de los requerimientos y validaciones necesarios para la correcta y oportuna implementación de cada uno de los once registros, durante la primera etapa de la fase de construcción y el Ministerio haber realizado un proceso de consolidación y depuración de la información a cargar en el RUNT 
</t>
  </si>
  <si>
    <t>Teniendo en cuenta lo anterior, se observa que a la fecha existen temas pendientes de definición por parte del Ministerio, entre otros: el alcance del registro RNMA, la adopción de la ficha técnica de la tarjeta de registro de maquinaria agrícola y el proceso de migración de las más de tres mil unidades de maquinaria agrícola actualmente registradas en el RNA ; definir las características del número de identificación único para Remolques y Semirremolques, especificaciones de la ficha técnica de la tarjeta de registro de los remolques y semirremolques, indicando la manera de calcular algunos datos, adopción de la misma, procedimiento de migración al RUNT y entrega del archivo documental a los OT; oficialización del IPAT  y aspectos relacionados con el reporte de accidentalidad  por parte de los OT, requisito para la asignación de especies venales; en cuanto al RNET, está pendiente la revisión de los casos de uso, la aprobación del modelo de datos propuesto para su implementación y reglamentar y unificar el formato de la especie venal Tarjeta de Operación. 
De igual forma se evidencia que a octubre de 2010, aún continúan temas pendientes relacionados con registros de la etapa I, en cuanto al Registro de Infracciones de Tránsito y Transporte y el Registro Nacional de Seguros</t>
  </si>
  <si>
    <t>la información no se encuentre centralizada en un sistema y no se pueda completar la construcción de RUNT y no se cumplen con los objetivos del mismo.</t>
  </si>
  <si>
    <t>1, Expedir la reglamentacion adoptando la ficha técnica de la tarjeta de registro de maquinaria agrícola, el alcance del registro del RNMA,  la ficha técnica de la tarjeta de registro de los remolques y semirremolques,
reporte de la accidentalidad  por parte de los OT y el registro nacional de empresas de transporte.</t>
  </si>
  <si>
    <t xml:space="preserve">Definir los parametros de los registros considerados en la segunda fase del RUNT </t>
  </si>
  <si>
    <t xml:space="preserve">Preparar y expedir los actos administrativos correspondientes a los registros de la segunda fase </t>
  </si>
  <si>
    <t>Dirección de Transporte y Tránsito
Subdireccion de Tránsito
Oficina Asesora Juridica</t>
  </si>
  <si>
    <t>2, Evaluacion de los procesos y la estabilizacion de los registros contenmplados en la fase 1, para definir la entrada en operación de la fase 2</t>
  </si>
  <si>
    <t>Garantizar la centralizacion de la informacion de los registros, conforme a lo señalada en las leyes 769 de 2002 y 1005 de 2006</t>
  </si>
  <si>
    <t>Evaluar el estado, la confiabilidad  y el nivel de estabilizacion de los registros contemplados en la primera fase, definiendo los ajustes pertinentes y la fecha mas conveniente desde el punto de vista tecnico para la implementacion d ela sefunda fase</t>
  </si>
  <si>
    <t xml:space="preserve">Dirección de Transporte y Tránsito
Subdireccion de Tránsito
Subdireccion de Transporte
Direcciones Territoriales
Oficina Asesora Juridica
Oficina Asesora de Planeacion
Grupo RUNT
</t>
  </si>
  <si>
    <t>Hallazgo No. 46 Contrato de Interventoría 082/2007  (Presunta incidencia Fiscal, Disciplinaria y Penal)
La Comisión de Auditoría identificó varios hechos irregulares que soportan de manera razonable una rotura de la normalidad administrativa dando lugar a la posible presencia de una lesión al patrimonio público , en principio estimada en $976.3 millones, para lo cual se dará inicio a una Indagación Preliminar por parte de la Contraloría General de la República. Lo anterior producto del supuesto cumplimiento parcial del objeto del Contrato de Interventoria No. 082/07 y las presuntas debilidades en la correspondiente gestión fiscal adelantada  por el Ministerio de Transporte.</t>
  </si>
  <si>
    <t xml:space="preserve">• La Interventoría presuntamente incumple, en parte, sus obligaciones técnicas, tecnológicas, legales, financieras, administrativas y operativas derivadas del contrato 082/07. 
• El Ministerio de Transporte presuntamente autoriza los pagos mensuales al Interventor en virtud del contrato 082/07, aún cuando tenía conocimiento de que no se venían cumpliendo íntegramente sus obligaciones contractuales y sin verificar a cabalidad el cumplimiento de las obligaciones del interventor. 
• El Ministerio de Transporte no realiza gestión oportuna y suficiente para imponer multas o recurrir a cualquier otro mecanismo legal en caso de demostrar incumplimientos graves y recurrentes en la ejecución del contrato 082/07. 
</t>
  </si>
  <si>
    <t>Lo anterior, de acuerdo a lo establecido en los artículos 3, 6 y 39 de la ley 610/00; articulo 4, 25 y 26 de la Ley 80/93; artículo 2 del Decreto 679/94; numeral 34 del artículo 48 y artículos 34 y 53 de la Ley 734/02; articulo 8 de la Ley 42/93 y demás normas que rigen la contratación pública y la gestión fiscal estatal.</t>
  </si>
  <si>
    <t>Implementacion matriz de seguimiento obligaciones contractuales contrato 082</t>
  </si>
  <si>
    <t>verificar con sus respectivas evidencias el cumplimiento de las obligaciones contractuales mes a mes</t>
  </si>
  <si>
    <t>1 matriz verificada de manera mensual (12) anuales</t>
  </si>
  <si>
    <t>matriz verificacion cumpliminto obligaciones contractuales</t>
  </si>
  <si>
    <t>Supervision Contrato 082 Gerencia del RUNT</t>
  </si>
  <si>
    <t>Control de calidad a informes de interventoria a traves de verificacion cumplimiento esquema informes que incluya tiempos de entrega.</t>
  </si>
  <si>
    <t>revision entrega de informes en tiempo y calidades requeridas por el Ministerio</t>
  </si>
  <si>
    <t>1 cheq list del cumplimiento del esquema de informe del contrato o28 en calida y tiempo de entrega</t>
  </si>
  <si>
    <t>Lista de chequeo de informe de interventoria</t>
  </si>
  <si>
    <t xml:space="preserve">Informes periódicos   de concepto de verificacion  de las obligaciones de la interventoria,  elaborados por la Supervisión del contrato de Interventoría dando cumplimiento a   las  Resoluciones del Ministerio de Transporte No 002444/10, 001444/01 y 00155/01, según corresponda su vigencia, por las cuales se obliga a presentar Informes Periódicos. y al  manual de Interventoria y supervisión de contratos”, Capitulo 5, numeral 3 y Capitulo 2, literales e y v. </t>
  </si>
  <si>
    <t xml:space="preserve">Demostrar el cabal cumplimiento de las obligaciones contractuales del Interventor y que, además, sirven de soporte real para realizar los pagos al contratista conforme lo dispone la clausula sexta del contrato 082/07. </t>
  </si>
  <si>
    <t>1 concepto mensual del informe de actividades presentado por la intervnetoria</t>
  </si>
  <si>
    <t>Conceptos Informe de  reporte de verificacion de  obligaciones de la interventoria</t>
  </si>
  <si>
    <t>Establecer el lineamiento y el mecanismo
de control para hacer cumplir las obligaciones contractuales, para garantizar el cumplimiento de las normas legales</t>
  </si>
  <si>
    <t>Exigir el cumplimiento a la Interventoría de las bligaciones técnicas, tecnológicas, legales, financieras, administrativas y operativas derivadas del contrato 082/07,  verificar los requsitos de pago y determinar posibles multas</t>
  </si>
  <si>
    <t>1. Actualización de las obligaciones incumplidas, cuales han sido subsanadas y pendientes por corregir.</t>
  </si>
  <si>
    <t>Informe de  reporte de verificacion de  obligaciones de la interventoria del año  2009 a 2010</t>
  </si>
  <si>
    <t>Estas tres metas se han cumplido con la imposición de la multa a la interventoria mediante la Resolución  en las cuale se describe claramente el incumplimiento de las obligaciones por parte de la interventoría.</t>
  </si>
  <si>
    <t>2. determina que  los pagos sean  realizados previa  verificación del cumplimiento de las obligaciones a cargo del INTERVENTOR , con el Informe mensual de Interventoría y  Cuenta de Cobro, estableciendo que los mismos cumplan con los requisitos exigidos en el Manual.</t>
  </si>
  <si>
    <t>3. Verificar las causales de imposición de multa, contrastadas con la normatividad legal vigente y establecer la procedencia de mulua por informes no presentados o por cualquier otro incumpliemiento del contrato 082/07, para iniciar los procedimientos a que haya lugar, con la garantía del debido proceso</t>
  </si>
  <si>
    <t xml:space="preserve">Hallazgo No. 47 Autorización de Operación (Administrativo)
El concesionario no ha expedido la autorización de operación  a aquellos organismos de tránsito que cumplan con las Condiciones Técnicas, Tecnológicas y de Operación del RUNT, conforme lo estipula el parágrafo del artículo 4 de la Resolución 1552 de 23 abril de 2009.  
</t>
  </si>
  <si>
    <t xml:space="preserve">Al respecto, no se evidenció gestión por parte de la interventoría o de la Entidad, </t>
  </si>
  <si>
    <t>con el fin de corroborar la calidad y seguridad de las condiciones del sistema conforme a lo establecido en el Artículo Tercero de la Resolución en mención.</t>
  </si>
  <si>
    <t>1. Requerir al RUNT para que autorice la operación de los Organismos de Tránsito que cumplan las condiciones técnicas exigidas para la conectividad  con el sistema.</t>
  </si>
  <si>
    <t>Garantizar que los Organismos de Tránsito adopten y apliquen en forma íntegra los sistemas y procedimientos  establecidos para adelantar los trámites ante el RUNT y dispongan de la tecnología exigida para ello.</t>
  </si>
  <si>
    <t>Preparar y enviar  oficio de  requerimiento al RUNT</t>
  </si>
  <si>
    <t xml:space="preserve">Subdirección de Tránsito
Oficina Asesora de Informática
Interventoría
</t>
  </si>
  <si>
    <t>Mensualmente la concesión ha venido presentando informes sobre el estado de los OT. Ademas mediante correo del 10 de marzo de 2010, la concesion atendiendo la solicitud de la subdireccion de transito, remitio informacion sobre los OT inactivos , especificando las razones de dicha inactivación.</t>
  </si>
  <si>
    <t>Hacer seguimiento en el Sistema RUNT, para verificar la inciación de operacioones de los Organismos de Tránsito, de acuerdo a lo informado por la Concesión.</t>
  </si>
  <si>
    <t>Prubas en el Sistema</t>
  </si>
  <si>
    <t>2.  Exigir al RUNT que verifique que los  Organismos de Tránsito cumplan las condiciones exigidas para la conectividad con el sistema y expida la respectiva autorización de operación.</t>
  </si>
  <si>
    <t>Depurar la información sobre los Organismos de Tránsito que  no cumplen con las condiciones técnicas, tecnologicas y de  operación en el sistema.</t>
  </si>
  <si>
    <t>Cuadro</t>
  </si>
  <si>
    <t>Con base en la informacion dada por la concesión se preparo Cuadro sobre Ot que no cumplen con las condiciones tecnologicas exigidas.</t>
  </si>
  <si>
    <t>Requerir a los Organismos de Tránsito que aun no disponen de las condiciones técnicas, tecnologicas y de  operación en el sistema, para que cumplan con este requisito.</t>
  </si>
  <si>
    <t>Realizar el seguimiento a los Oragnismos de Transito y al RUNT, para verificar su oportuna conectividad e incio de operaciones</t>
  </si>
  <si>
    <t>Pruebas en el Sisteme</t>
  </si>
  <si>
    <t xml:space="preserve">Hallazgo No. 48 Falta de reglamentación Ley 1005 de 2006 (Administrativo)
Transcurridos 4 años desde la expedición de la Ley 1005 de 2006, el Ministerio de Transporte aún no ha reglamentado lo dispuesto en el Artículo 18, en lo que respecta a:
• Fijar las pautas a las cuales se deben sujetar los Organismos de Tránsito para su funcionamiento.
• Régimen de sanciones aplicables a los Organismos de Tránsito.
</t>
  </si>
  <si>
    <t>Es pertinente indicar que esta reglamentación debió darse dentro de los noventa (90) días calendarios siguientes a la sanción de esta Ley,</t>
  </si>
  <si>
    <t xml:space="preserve"> y la ausencia de la misma ha generado incumplimiento de obligaciones por parte de los Organismos de Tránsito en aspectos relativos a la implementación del RUNT. </t>
  </si>
  <si>
    <t xml:space="preserve">
1, Expedir la nueva reglamentacion para la constitución y  funcionamiento de los Organismos de Tránsito.
</t>
  </si>
  <si>
    <t>Definir las nuevas condiciones para la constitución y funcionamiento  de los Organismos de Tránsito
 (Hoy rige la Resolucion. 3846 de 1993) con el proposito de garantizar una mejor prestacion de servicio a los usuarios</t>
  </si>
  <si>
    <t>Preparar el proyecto de reglamentacion</t>
  </si>
  <si>
    <t>Direccion de Transporte y Tránsito
Subdirección de Tránsito
Oficina Asesora de Juridica</t>
  </si>
  <si>
    <t>2, Expedir un nuevo regimen sancionatorio para los Organismos de Tránsito</t>
  </si>
  <si>
    <t>Definir un nuevo  régimen sancionatorio para los Organismos de Tránsito
 (Hoy rige el Decreto 2171 de 1992), con el fin de garantizar el cumplimiento de la norma que le rige y de sus diferentes obligaciones</t>
  </si>
  <si>
    <t>Preparar el proyecto de Decreto,conforme la Ley 1005 de 2006</t>
  </si>
  <si>
    <t xml:space="preserve">Hallazgo No. 49 Inventario de Bienes (Administrativo)
Se observa que el Ministerio de Transporte, no  lleva un control del inventario de los bienes que ha entregado el concesionario, con el fin de verificar y calificar el estado de cada uno de ellos, de conformidad con lo establecido en el anexo C del contrato de concesión; </t>
  </si>
  <si>
    <t>defciente control y seguimiento del contrato de concesión</t>
  </si>
  <si>
    <t xml:space="preserve">de tal forma que le permita al Ministerio advertir posibles diferencias de manera oportuna y tomar las acciones pertinentes al momento de llevarse a cabo las reposiciones previstas en el contrato.
</t>
  </si>
  <si>
    <t>Solicitar Informe periodico de cuenta de inventarios de la Concesión.</t>
  </si>
  <si>
    <t>Mantener archivo fìsico de los inventarios adquiridos y reportados por el Concesionario</t>
  </si>
  <si>
    <t>Solicitar informe</t>
  </si>
  <si>
    <t>Grupo de Bienes y Servicios</t>
  </si>
  <si>
    <t>AUDITORIA ESPECIAL CAMBIO CLIMATICO</t>
  </si>
  <si>
    <t>H10: Venta de servicios ambientales de mitigación de cambio climático: Los Ministerios de Minas y Energía, Transporte, Comercio, Industria y Turismo, Agricultura y Desarrollo Rural y Ambiente, Vivienda y Desarrollo Territorial, no están cumpliendo con lo estipulado en el documento CONPES 3242/03, sobre venta de servicios ambientales de mitigación de cambio climático.</t>
  </si>
  <si>
    <t>En cumplimiento del CONPES el comité técnico no ha elaborado una propuesta para la Política Nacional de Cambio Climático en los temas de reducción y absorción de emisiones de GEI y la comercialización del servicio asociado.</t>
  </si>
  <si>
    <t>No se cuenta con una oferta en los principales paises industrializados que tienen compromisos de reducción de emisiones de GEI.</t>
  </si>
  <si>
    <t>Participar en el diseño de una estrategia colombiana de desarrollo bajo en carbono (ECDBC), liderada por el MAVDT,  para analizar el potencial de mitigación a futuro de los sectores productivos del país y priorizar acciones de mitigación por su costo-eficiencia, co-beneficios y posibilidades de financiación con cooperación internacional y mecanismos de mercado.</t>
  </si>
  <si>
    <t>Efectuar de manera conjunta con los demás Ministerios, las discusiones para Identificar potenciales sinergias a incluir en las Políticas, Planes y Programas; así como en la identificación dentro de las regulaciones sectoriales, las potenciales barreras para el desarrollo de proyectos MDL.</t>
  </si>
  <si>
    <t xml:space="preserve">Participar con los demás Ministerios, en la construcción de una estrategia de desarrollo  bajo en carbono mediante la cual se pueda identificar sinergias a incluir en las políticas, planes y  programas del Sector Transporte.
</t>
  </si>
  <si>
    <t>Estrategia de desarrollo bajo en Carbono</t>
  </si>
  <si>
    <t>Despacho Viceministra.</t>
  </si>
  <si>
    <t>Capacitar a los funcionarios del Ministerio de Transporte, incluidas las entidades adscritas, INCO, INVIAS, AEROCIVIL, mediante solicitud a la Oficina de Cambio Climático del Ministerio de Ambiente, Vivienda y Desarrollo Territorial.</t>
  </si>
  <si>
    <t>Capacitar a los funcionarios en la identificación, formulación y gestión  en proyectos de reducción de emisiones de GEI.</t>
  </si>
  <si>
    <t>Capacitación a un grupo de funcionarios del Nivel Directivo y Profesional del Ministerio de Transporte y entidades adscritas.</t>
  </si>
  <si>
    <t>Curso de capacitación en Cambio Climatico y Proyectos MDL.</t>
  </si>
  <si>
    <t>Dotar de capacidad a los funcionarios del Ministerio de Transporte y las entidades adscritas, para Identificar potenciales Sinergias que puedan incluirse en las politicas, planes y programas  sobre el concepto de venta de servicios ambientales, por mitigación del cambio climático.</t>
  </si>
  <si>
    <t>Dotar de capacidad a los funcionarios del Ministerio de Transporte y las entidades adscritas para Identificar dentro de las regulaciones sectoriales, potenciales barreras y conflictos para el desarrollo de proyectos MDL.</t>
  </si>
  <si>
    <t>AUDITORIA ESPECIAL UNIDAD COORDINADORA DE TRANSPORTE MASIVO</t>
  </si>
  <si>
    <r>
      <t>Hallazgo No. 1. Metrolínea - Incertidumbre de los movimientos en la conciliación de informes financieros frente a los saldos registrados en fuentes de financiación.C</t>
    </r>
    <r>
      <rPr>
        <u/>
        <sz val="9.5"/>
        <rFont val="Arial"/>
        <family val="2"/>
      </rPr>
      <t xml:space="preserve">onciliación Informes Financieros. </t>
    </r>
    <r>
      <rPr>
        <sz val="9.5"/>
        <rFont val="Arial"/>
        <family val="2"/>
      </rPr>
      <t xml:space="preserve">El Manual Financiero prescrito por la Unidad Coordinadora del Proyecto del Ministerio de Transporte, establece los mecanismos de conciliación de saldos de fuentes disponibles entre el Estado de Inversión Acumulada (EIA) y los saldos de cierre en efectivo al  final del periodo (F). Al respecto se limita el orden de presentación de la explicación y los conceptos de las partidas conciliatorias, estableciendo que en caso de requerirse, se debe solicitar a la UCP, para ser incluido en esta parte del informe.Entre las Notas explicativas de la información contable a 30 junio de 2010 se encuentra la Nº 14 “Observaciones”, la cual incluye una diferencia pendiente por conciliar entre el EIA y los saldos de cierre de efectivo al final del período por $9.2 millones, respecto de la cual no se ha establecido la causa o los movimientos financieros que generan tal diferencia, situación que genera incertidumbre frente a los saldos afectados en las diversas fuentes de financiación. </t>
    </r>
  </si>
  <si>
    <t xml:space="preserve">Asesoria al Ente Gestor en el registro de la información contable   </t>
  </si>
  <si>
    <t xml:space="preserve">Contar con información confiable en la consolidación de los balances de prueba  </t>
  </si>
  <si>
    <t>Reunión</t>
  </si>
  <si>
    <t>UCP-SITM</t>
  </si>
  <si>
    <t xml:space="preserve">El 26 de enero de 2011 la UCP desarrollo una reunión con los contadores de los Entes Gestores para seguimiento del cierre financiero de año 2010. </t>
  </si>
  <si>
    <t xml:space="preserve">Verificación del registro de los  ajustes  evitando que se repita la situación en los siguientes informes financieros   </t>
  </si>
  <si>
    <t>Revisión de los informes financieros a 31 de diciembre de 2010</t>
  </si>
  <si>
    <t>Informes consistentes</t>
  </si>
  <si>
    <t>A 31 de diciembre de 2010, La  conciliación de las fuentes disponibles entre el estado de inversión acumulada y los saldos de cierre en efectivo presentada por Metrolinea, esta totalmente justificada y en la nota 13 de las notas al balance presenta la explicación de las partidas conciliatorias.</t>
  </si>
  <si>
    <r>
      <t xml:space="preserve">Hallazgo No. 2. UCP. - Saldos errados en cuentas del Balance de Prueba Consolidado </t>
    </r>
    <r>
      <rPr>
        <u/>
        <sz val="9.5"/>
        <rFont val="Arial"/>
        <family val="2"/>
      </rPr>
      <t xml:space="preserve">En Cuentas del Activo. </t>
    </r>
    <r>
      <rPr>
        <sz val="9.5"/>
        <rFont val="Arial"/>
        <family val="2"/>
      </rPr>
      <t>Se estableció según Balances de Prueba Consolidados por la UCP, que las siguientes cuentas auxiliares del Activo correspondientes al Ente Gestor Transmetro, como son la 141314200180, no presenta movimiento y que para las cuentas 141314200380 y 141314200680, sus saldos finales al 30 de junio de 2010 son contrarios a su naturaleza, como lo establece el siguiente cuadro. Como se puede evidenciar en el anterior cuadro, se estableció que las cuentas auxiliares registradas presentan saldos errados, es así que el saldo real de la cuenta 141314200180, es de $10.000 millones el cual se origina en el mes de enero de 2010, y durante los siguientes meses hasta el mes de junio no volvió a registrar movimiento alguno. Por otra parte, las cuentas 141314200380 y 141314200680, sus saldos reales son $20.841 y $1.833 millones respectivamente. Lo anteriormente expuesto se origina como resultado de un proceso de consolidación poco confiable en donde las cifras contenidas en el Balance de Prueba Consolidado no guardan correspondencia con los Informes Contables y reportes anexos que son remitidos por el Ente Gestor TRANSMETRO, lo que conlleva a que se genere una subestimación de la cuenta 14131420 del Ente Gestor por cuantía $34.017 millones y una sobrestimación de los pasivos en idéntica suma.</t>
    </r>
  </si>
  <si>
    <t>Lo anteriormente expuesto se origina como resultado de un proceso de consolidación poco confiable en donde las cifras contenidas en el Balance de Prueba Consolidado no guardan correspondencia con los Informes Contables y reportes anexos que son remitidos por el Ente Gestor TRANSMETRO, l</t>
  </si>
  <si>
    <t>o que conlleva a que se genere una subestimación de la cuenta 14131420 del Ente Gestor por cuantía $34.017 millones y una sobrestimación de los pasivos en idéntica suma</t>
  </si>
  <si>
    <t xml:space="preserve">Transmetro con asiento del 1 de julio de 2010, afectuo la reclasificación contable en las subcuenta 141314  y en los informes financieros a 31 de dicimbre de 2010 la cuenta141314 no hace parte de la cuentas delproyecto por instrucción de la Contaduría General de la nación.  </t>
  </si>
  <si>
    <r>
      <t xml:space="preserve">Hallazgo No. 3. UCP. - Saldos contrarios a su Naturaleza en cuentas consolidadas del Balance de Prueba </t>
    </r>
    <r>
      <rPr>
        <u/>
        <sz val="9.5"/>
        <rFont val="Arial"/>
        <family val="2"/>
      </rPr>
      <t>En Cuentas del Activo</t>
    </r>
    <r>
      <rPr>
        <sz val="9.5"/>
        <rFont val="Arial"/>
        <family val="2"/>
      </rPr>
      <t xml:space="preserve">. Se estableció que la cuenta auxiliar 142404200360 TRANSCARIBE, correspondiente a la subcuenta Encargo iduciario – Fiducia de Administración – Aportes Entes Territoriales, presenta un saldo contrario a su naturaleza por valor de $1.188 millones como resultado de unos movimientos débitos por $100.880 millones frente a unos registros créditos superiores de $102.068 millones, suma que al final del periodo originó un saldo negativo en este período, según notas explicativas a los informes financieros.  Este saldo contrario se origina por la aprobación previa del Comité Fiduciario para hacer pagos con recursos de Aportes Nación que son de cargos de fuentes del Distrito de Cartagena, sin que se realizara su traslado de una fuente a otra, incumpliendo los principios de causación y de oportunidad relacionadas con las características cualitativas de la información contable pública para realizar las reclasificaciones en el periodo en que se generaron. Lo anteriormente expuesto, genera una subestimación en estas cuentas del Activo al netear sus saldos. </t>
    </r>
    <r>
      <rPr>
        <u/>
        <sz val="9.5"/>
        <rFont val="Arial"/>
        <family val="2"/>
      </rPr>
      <t xml:space="preserve">En Cuentas del Patrimonio </t>
    </r>
    <r>
      <rPr>
        <sz val="9.5"/>
        <rFont val="Arial"/>
        <family val="2"/>
      </rPr>
      <t xml:space="preserve">Se observó que la cuenta auxiliar 310501100170 Unidad Coordinadora del Proyecto correspondiente a la subcuenta 3105011001 Nación presenta un saldo contrario a su naturaleza por valor de $2.585 millones, saldo contable del cual se desconoce el comportamiento de sus movimientos débitos y créditos de los meses de enero a junio de 2010 con respecto al saldo acumulado a 31 de diciembre de 2009 que permita determinar su razonabilidad, y en donde nuevamente se presenta como debilidad del Sistema de Control Interno Contable, la omisión a los principios de </t>
    </r>
    <r>
      <rPr>
        <u/>
        <sz val="9.5"/>
        <rFont val="Arial"/>
        <family val="2"/>
      </rPr>
      <t>No Compensación</t>
    </r>
    <r>
      <rPr>
        <sz val="9.5"/>
        <rFont val="Arial"/>
        <family val="2"/>
      </rPr>
      <t xml:space="preserve"> y </t>
    </r>
    <r>
      <rPr>
        <u/>
        <sz val="9.5"/>
        <rFont val="Arial"/>
        <family val="2"/>
      </rPr>
      <t>Revelación</t>
    </r>
    <r>
      <rPr>
        <sz val="9.5"/>
        <rFont val="Arial"/>
        <family val="2"/>
      </rPr>
      <t xml:space="preserve">  situación que conlleva consecuentemente a una subestimación del pasivo interno con relación a los activos. </t>
    </r>
    <r>
      <rPr>
        <u/>
        <sz val="9.5"/>
        <rFont val="Arial"/>
        <family val="2"/>
      </rPr>
      <t xml:space="preserve">En Cuentas de Presupuesto. </t>
    </r>
    <r>
      <rPr>
        <sz val="9.5"/>
        <rFont val="Arial"/>
        <family val="2"/>
      </rPr>
      <t>Igualmente las cuentas de presupuesto que se relacionan a continuación, presentan saldos contrarios a su naturaleza así: Como se puede observar esta situación tiene su origen en debilidades del Sistema de Control Interno Contable en lo que concierne a la inadecuada aplicación de los controles relacionados en el numeral 1.1.3 Registros y Ajustes, subnumerales 22 y 25; numeral 1.2.1 Elaboración de Estados Contables y demás Informes, subnumeral 38 definidos en las resolución 357 del 23 de julio de 2008 y a la no aplicación del principio de No Compensación, lo que desencadena sobreestimaciones y subestimaciones en la cuentas de presupuesto.</t>
    </r>
  </si>
  <si>
    <t>Como se puede observar esta situación tiene su origen en debilidades del Sistema de Control Interno Contable en lo que concierne a la inadecuada aplicación de los controles relacionados en el numeral 1.1.3 Registros y Ajustes, subnumerales 22 y 25; numeral 1.2.1 Elaboración de Estados Contables y demás Informes, subnumeral 38 definidos en las resolución 357  del 23 de julio de 2008 y a la no aplicación del principio de No Compensación,</t>
  </si>
  <si>
    <t xml:space="preserve"> lo que desencadena sobreestimaciones y subestimaciones en la cuentas de presupuesto.</t>
  </si>
  <si>
    <t xml:space="preserve">El 26 de nero de 2011 la UCP desarrollo una reunión con los contadores de los Entes Gestores para seguimiento del cierre financiero de año 2010. </t>
  </si>
  <si>
    <r>
      <t xml:space="preserve">Hallazgo No. 4. Metrolínea - Saldos contrarios a su naturaleza en el Balance de Prueba. </t>
    </r>
    <r>
      <rPr>
        <u/>
        <sz val="9.5"/>
        <color indexed="8"/>
        <rFont val="Arial"/>
        <family val="2"/>
      </rPr>
      <t xml:space="preserve">Naturaleza de los saldos contables </t>
    </r>
    <r>
      <rPr>
        <sz val="9.5"/>
        <rFont val="Arial"/>
        <family val="2"/>
      </rPr>
      <t xml:space="preserve">En desarrollo de los principios relacionados con el registro, medición y revelación, la Norma Técnica relacionada con las etapas de reconocimiento y revelación, precisan los criterios que deben tenerse en cuenta al preparar y presentar información financiera, económica, social y ambiental, de acuerdo con lo establecido en el Régimen de Contabilidad Pública. </t>
    </r>
    <r>
      <rPr>
        <sz val="9.5"/>
        <color indexed="8"/>
        <rFont val="Arial"/>
        <family val="2"/>
      </rPr>
      <t>Analizadas las cuentas auxiliares que forman parte del Balance de Prueba con corte a 30 de junio de 2010, se constató que existen saldos contrarios a su naturaleza en las siguientes subcuentas, afectando la confiabilidad de los informes financieros, debido a que no se han efectuado la reclasificación, ajuste o reversiones a que hubiere lugar según el caso.</t>
    </r>
    <r>
      <rPr>
        <sz val="9.5"/>
        <rFont val="Arial"/>
        <family val="2"/>
      </rPr>
      <t>Los anteriores saldos de naturaleza contraria fueron reclasificados a nivel de terceros, 5mediante los comprobantes de contabilidad Nos. 083 y 086 de 2010 del 31 de julio de 2010, los cuales s6e encuentran en proceso de verificación.</t>
    </r>
  </si>
  <si>
    <t xml:space="preserve">Hallazgo No. 5: Transcaribe. - Saldo Negativo en cuenta de Aportes Entes Territoriales. En el análisis de la cuenta auxiliar 1424042003 Aportes Entes Territoriales, se presenta un saldo negativo por valor de $36,2 millones, lo anterior debido  a que no se registraron oportunamente los traslados de la cuenta 1424042001 BIRF Nación, a la Cuenta 1424042003 Aportes Entes Territoriales, lo que afecta el saldo contable de esta cuenta en los estados financieros registrándose un saldo contrario a su naturaleza que debía ser objeto de ajuste o de reclasificación según el caso dentro del periodo, con el fin de corregir esta inconsistencia. </t>
  </si>
  <si>
    <t>Asesoria al ente gestor en el correcto registro contable de la información financiera</t>
  </si>
  <si>
    <t>Contar con información consistente</t>
  </si>
  <si>
    <r>
      <t xml:space="preserve">TRANSCARIBE: </t>
    </r>
    <r>
      <rPr>
        <sz val="9.5"/>
        <rFont val="Arial"/>
        <family val="2"/>
      </rPr>
      <t>Los informes financieros a 31 de diciembre de 2010 presentan los saldos de las cuentas acordes a su naturaleza.</t>
    </r>
  </si>
  <si>
    <r>
      <t xml:space="preserve">Hallazgo No. 6. UCP. - Desequilibrio entre Activos y Pasivos presentados en el Balance de Prueba Consolidado .Se estableció que en el Balance de Prueba Consolidado a junio 30 de 2010, el total de los activos presentan una diferencia de $38.774 millones de pesos con respecto al total del pasivo y patrimonio, diferencia que se origina por la falta de cumplimiento del principio de </t>
    </r>
    <r>
      <rPr>
        <u/>
        <sz val="9.5"/>
        <rFont val="Arial"/>
        <family val="2"/>
      </rPr>
      <t>Revelación</t>
    </r>
    <r>
      <rPr>
        <sz val="9.5"/>
        <rFont val="Arial"/>
        <family val="2"/>
      </rPr>
      <t xml:space="preserve"> en notas explicativas por el no cierre de las cuentas nominales de ingresos y gastos, que afecta a la cuenta del patrimonio resultado del ejercicio - subcuenta excedente del ejercicio, lo que converge a que se rompa el equilibrio entre activos y pasivos (externo e interno) del balance.</t>
    </r>
  </si>
  <si>
    <t>diferencia que se origina por la falta de cumplimiento del principio de Revelación en notas explicativas por el no cierre de las cuentas nominales de ingresos y gastos, que afecta a la cuenta del patrimonio resultado del ejercicio - subcuenta excedente del ejercicio,</t>
  </si>
  <si>
    <t xml:space="preserve"> lo que converge a que se rompa el equilibrio entre activos y pasivos (externo e interno) del balance.</t>
  </si>
  <si>
    <t>Cierre de las cuentas nominales de ingresos y gastos en los balances a 31 de diciembre de 2010 con notas explicativas</t>
  </si>
  <si>
    <t xml:space="preserve">Presentación de los informes financieros con los cierres de la vigencia de acuerdo con las normas de la Contaduría General de la Nación </t>
  </si>
  <si>
    <t>Balances adecuadamente cerrados con los soportes requeridos por el Manual Financero</t>
  </si>
  <si>
    <t>Balance consolidado</t>
  </si>
  <si>
    <t xml:space="preserve">El balance a 31 de diciembre de 2010, presenta debidamente cerradas las cuentas nominales de ingresos y gastos  y reflejadas en las cuentas de patrimonio como resultado del ejecicio.  </t>
  </si>
  <si>
    <r>
      <t xml:space="preserve">Hallazgo No. 7. UCP. - No Ajuste en el período de los saldos de cuentas bancarias a Saldos Reales como resultado de las Conciliaciones Bancarias. Se determinó que los saldos de las cuentas bancarias que son registradas en el Balance de Prueba por los entes gestores, no son ajustados a saldos reales mensualmente por concepto de cifras reflejadas en la conciliación, como es el caso de las notas débito, crédito y partidas pendientes de reclasificar por valores que de una u otra forma al final del periodo debieron ser objeto de ajustes o reclasificaciones conforme a los principios de </t>
    </r>
    <r>
      <rPr>
        <u/>
        <sz val="9.5"/>
        <rFont val="Arial"/>
        <family val="2"/>
      </rPr>
      <t>Oportunidad</t>
    </r>
    <r>
      <rPr>
        <sz val="9.5"/>
        <rFont val="Arial"/>
        <family val="2"/>
      </rPr>
      <t xml:space="preserve">y de </t>
    </r>
    <r>
      <rPr>
        <u/>
        <sz val="9.5"/>
        <rFont val="Arial"/>
        <family val="2"/>
      </rPr>
      <t xml:space="preserve">Devengo o Causación </t>
    </r>
    <r>
      <rPr>
        <sz val="9.5"/>
        <rFont val="Arial"/>
        <family val="2"/>
      </rPr>
      <t>con el fin de que no se afecte la realidad económica de los saldos de estas cuentas de balance. Toda vez, que el propósito de la conciliación consiste en que los saldos de las cuentas de la fiducia al final de cada mes reflejen razonablemente su realidad, y en donde el documento soporte para la elaboración del comprobante interno de ajuste es la correspondiente conciliación, procurando evitar se generen saldos contrarios a su naturaleza o no razonables al final del período contable que conlleven un neteo de saldos en cuentas auxiliares al confundirse o mezclarse saldos positivos con saldos negativos, subestimando el saldo total de la subcuenta afectada y sobreestimando presuntamente cuentas del pasivo.</t>
    </r>
  </si>
  <si>
    <t xml:space="preserve">Se determinó que los saldos de las cuentas bancarias que son registradas en el Balance de Prueba por los entes gestores, no son ajustados a saldos reales mensualmente por concepto de cifras reflejadas en la conciliación, como es el caso de las notas débito, crédito y partidas pendientes de reclasificar por valores que de una u otra forma al final del periodo debieron ser objeto de ajustes o reclasificaciones conforme a los principios de Oportunidady de Devengo o Causación con el fin de que no se afecte la realidad económica de los saldos de estas cuentas de balance. Toda vez, que el propósito de la conciliación consiste en que los saldos de las cuentas de la fiducia al final de cada mes reflejen razonablemente su realidad, y en donde el documento soporte para la elaboración del comprobante interno de ajuste es la correspondiente conciliación, </t>
  </si>
  <si>
    <t>procurando evitar se generen saldos contrarios a su naturaleza o no razonables al final del período contable que conlleven un neteo de saldos en cuentas auxiliares al confundirse o mezclarse saldos positivos con saldos negativos, subestimando el saldo total de la subcuenta afectada y sobreestimando presuntamente cuentas del pasivo.</t>
  </si>
  <si>
    <t xml:space="preserve">En el balance a 31 de diciembre de 2010, presentado por TRANSCARIBE, se encuentra debidamente explicadas las conciliadas bancarias y los saldos corresponden a su naturaleza contable.     </t>
  </si>
  <si>
    <t xml:space="preserve">Hallazgo No. 8. UCP. - Extemporaneidad en la remisión de los Informes Financieros por parte de los Entes Gestores. Se determinó que los siguientes entes gestores realizaron extemporamente el envío de la información financiera, incumpliendo las fechas establecidas como improrrogables en el Manual Financiero, sin que en este documento se especifique otros medios permitidos para su remisión y convalidación. Conforme a lo anterior, se deduce que la UCP, no hace cumplir a los entes gestores los lineamientos establecidos por ella misma, en cuanto a términos de entrega se refiere; así como tampoco ofrece otras alternativas válidas para la remisión de la información financiera. Igualmente los siguientes Entes Gestores no remitieron algunos de sus reportes y anexos contables en medio físico como se relaciona a continuación: se presume que la causa de esta situación obedece primordialmente al corto tiempo con que cuentan las unidades ejecutoras para dar cumplimiento a las fechas establecidas en el Manual Financiero - Entes Gestores, y realizar la remisión oportuna de los informes financieros, reportes y anexos contables a la UCP – SITM para su proceso de consolidación, lo que igualmente trae como consecuencia que se presenten debilidades en la validación y consolidación de saldos que se reflejan en los informes financieros que son reportados al BIRF. </t>
  </si>
  <si>
    <t xml:space="preserve">se presume que la causa de esta situación obedece primordialmente al corto tiempo con que cuentan las unidades ejecutoras para dar cumplimiento a las fechas establecidas en el Manual Financiero - Entes Gestores, y realizar la remisión oportuna de los informes financieros, reportes y anexos contables a la UCP – SITM para su proceso de consolidación, </t>
  </si>
  <si>
    <t xml:space="preserve">lo que igualmente trae como consecuencia que se presenten debilidades en la validación y consolidación de saldos que se reflejan en los informes financieros que son reportados al BIRF. </t>
  </si>
  <si>
    <t>Ajuste de las fechas de presentación de los informes en el Manual Financiero</t>
  </si>
  <si>
    <t xml:space="preserve">Ajustar el Manual Financiero </t>
  </si>
  <si>
    <t>Manual Financiero versión 2010</t>
  </si>
  <si>
    <t>Manual Financiero</t>
  </si>
  <si>
    <t xml:space="preserve">Los informes financieros  de los proyectos SITM fueron presentados oportunamente por los Entes Gestores con corte a 31 de diciembre de 2010. Se socializo la versión de noviembre de 2010 del Manual Financiero. </t>
  </si>
  <si>
    <t xml:space="preserve">Hallazgo No. 9. UCP. - No diligenciamiento de algunos indicadores establecidos en el Anexo 13 – Tablero de Indicadores del Proyecto por parte de la UCP. Se estableció que no se viene condensando en la matriz prediseñada los diez (10) indicadores que establece el formato de análisis de datos del anexo 13 denominado Tablero de Indicadores del Proyecto, a cargo de la UCP de los SITM, toda vez que una vez revisadas las carpetas contentivas de los archivos con corte a 30 de marzo y 30 junio de 2010, no se encontró dicho anexo, en donde adicionalmente se establecen como criterios para el análisis y evaluación de la información recibida por los Entes Gestores la definición de una fórmula, meta, origen de los datos, responsable de la información, frecuencia de recolección de datos, responsable del análisis de la información, frecuencia del análisis de los datos, criterios de análisis, registro de análisis y estadística o gráfica a utilizar, para cada uno de los indicadores: El no diligenciamiento del mencionado anexo, conlleva por una parte a la UCP, a que los sistemas control de gestión diseñados por la propia unidad no cumplan o limiten el control de las acciones correctivas que se debieran tomar oportunamente por parte de cada uno de los Entes Gestores para corregir una desviación, por el hecho de no encontrarse previamente informada y preparada para: evitar posibles desviaciones de control interno y mitigar fuentes de riesgos, que generan en un momento determinado el manejo de información no confiable, oportuna y veraz. </t>
  </si>
  <si>
    <t>El no diligenciamiento del mencionado anexo, conlleva por una parte a la UCP, a que los sistemas control de gestión diseñados por la propia unidad no cumplan o limiten el control de las acciones correctivas que se debieran tomar oportunamente por parte de cada uno de los Entes Gestores para corregir una desviación, por el hecho de no encontrarse previamente informada y preparada p</t>
  </si>
  <si>
    <t xml:space="preserve">ara: evitar posibles desviaciones de control interno y mitigar fuentes de riesgos, que generan en un momento determinado el manejo de información no confiable, oportuna y veraz. </t>
  </si>
  <si>
    <t>Ajuste de los informes financieros presentados por los entes gestores</t>
  </si>
  <si>
    <t xml:space="preserve">Los indicadores financieros a 30 de junio de 2010 se revisaron y se encuentran archivado en la UCP. </t>
  </si>
  <si>
    <r>
      <t xml:space="preserve">Hallazgo No. 10, Metrolínea - Incumplimiento de las características cualitativas de la Información contable acorde al principio de causación. </t>
    </r>
    <r>
      <rPr>
        <u/>
        <sz val="9.5"/>
        <color indexed="8"/>
        <rFont val="Arial"/>
        <family val="2"/>
      </rPr>
      <t xml:space="preserve">Aportes Departamento de Santander </t>
    </r>
    <r>
      <rPr>
        <sz val="9.5"/>
        <color indexed="8"/>
        <rFont val="Arial"/>
        <family val="2"/>
      </rPr>
      <t>El Régimen de Contabilidad Pública establece las Características Cualitativas de la Información Contable Pública, mediante la cual interrelacionan en conjunto y aseguran la calidad de la información. Al respecto, las características de Consistencia y Universalidad, acordes con el principio de Causación, predican que los hechos financieros, económicos, sociales y ambientales deben reconocerse en el momento en que sucedan, con independencia del instante en que se produzca la corriente de efectivo o del equivalente que se deriva de éstos.Verificados los Informes Financieros a 30 de junio de 2010, se constató que la cuenta Transferencias por Cobrar no incluye $6.000 millones (a precios constantes de 2008) a cargo del Departamento de Santander, toda vez que no contabilizó el valor comprometido por este Ente Territorial en el Otro sí No. 6 del Convenio de Cofinanciación, en tanto que los aportes causados por los otros entes intervinientes en el proyecto, se contabilizaron en esta vigencia, razón por la cual se subestimó el saldo de los activos del proyecto y por ende los Recursos Recibidos en Administración. La Entidad corrige la observación mediante comprobante de contabilidad No. 082 del 31 de julio de 2010, con el cual registra los aportes comprometidos por el Departamento en el otrosí No. 6 del Convenio de Cofinanciación.</t>
    </r>
  </si>
  <si>
    <t>Actualizar el  Manual Financiero en la dinámica del registro de las transferencias de acuerdo a los concepto emitidos por la Contaduría General de la Nación sobre la causación de los aportes por transferencias a los proyectos SITM</t>
  </si>
  <si>
    <t>Contar con información financiera confiable.</t>
  </si>
  <si>
    <t xml:space="preserve">METROLINEA. A 31 de diciembre 2010 la subcuenta 141314 Transferencias por cobrar, fue elimimada del plan de cuentas de acuerdo con el concepto de la Contaduría General de la República </t>
  </si>
  <si>
    <r>
      <t xml:space="preserve">Hallazgo No. 11. Metrolínea. -  Sobreestimación en saldos de los depósitos recibidos en garantía y su contrapartida. </t>
    </r>
    <r>
      <rPr>
        <u/>
        <sz val="9.5"/>
        <rFont val="Arial"/>
        <family val="2"/>
      </rPr>
      <t xml:space="preserve">Retención de Garantía </t>
    </r>
    <r>
      <rPr>
        <sz val="9.5"/>
        <rFont val="Arial"/>
        <family val="2"/>
      </rPr>
      <t>El Manual de Normas Adquisiciones con Préstamos del BIRF y Créditos de la AIF, establece que “En los contratos de obras se deben estipular, en los casos en que proceda”... “la retención de sumas razonables que deben liberarse una vez que el contratista haya cumplido sus obligaciones contractuales”, acorde con lo expuesto en el Documento Estándar de Licitación Pública para el Proyecto Nacional de Transporte Urbano PNTU préstamo BIRF 7231 CO. De acuerdo con los informes financieros, la cuenta 2455072001 contiene a nombre de contratistas cuyos contratos culminaron en vigencias anteriores (los dos primeros de manera unilateral y el tercero por cumplimiento de términos), sin que se haya definido o aplicado oportunamente estos recursos en el objeto para el cual fueron creados. Lo anterior, refleja deficiencias en los canales de información, que dan lugar a generar una sobrestimación en el saldo de los depósitos recibidos en garantía y su correspondiente contrapartida. Al respecto, mediante Orden de Pago No. 137 del 24 de agosto de 2010, el Ente Gestor procedió a efectuar la devolución de la retención de la garantía practicada a la firma Pavigas Ltda. por $23,9 millones quedando saneado el saldo de la subcuenta.</t>
    </r>
  </si>
  <si>
    <t>Actualizar el  Manual Financiero en la dinámica del registro del uso de las Retenciones de Garantia</t>
  </si>
  <si>
    <t>El Manual Financiero fue ajustado en noviembre de 2010, incluye el procedimiento para el registro de las multas afectando la teregarantía. Metrolinea presenta a 31 de diciembre de 2010 el ajuste correspondiente.</t>
  </si>
  <si>
    <r>
      <t xml:space="preserve">Hallazgo No. 12. Metrolínea.- Fondeos de Caja contabilizados extemporáneamente. </t>
    </r>
    <r>
      <rPr>
        <u/>
        <sz val="9.5"/>
        <rFont val="Arial"/>
        <family val="2"/>
      </rPr>
      <t xml:space="preserve">Fondeo de Caja </t>
    </r>
    <r>
      <rPr>
        <sz val="9.5"/>
        <rFont val="Arial"/>
        <family val="2"/>
      </rPr>
      <t>El Manual Financiero contempla la forma de contabilizar el pago efectivo de la deuda y al efecto establece que el registro de los pagos o amortizaciones al crédito sindicado se harán “cuando se reciban los aportes de la Nación y/o de los Municipios o Entes Territoriales”, sin embargo, este procedimiento no se viene registrando de manera simultánea con el recibo de los recursos por parte del Ente Gestor, como se evidenció en el traslado de los aportes que efectuara la Nación en el mes de marzo de 2010, los cuales sólo se descargaron de la cuenta “Otros Deudores” hasta el mes de mayo de 2010 (dos meses después), con los efectos financieros que ello conlleva. De otra parte, se registran en la citada cuenta, deudas por cobrar a los municipios de Floridablanca, Piedecuesta y Girón que superan el monto pactado y causado en el Convenio de Cofinanciación, sin tener en cuenta que según el Manual Financiero, para su registro “es importante tener bien definido el  Centro de Costo ligado a la fuente de financiación y el componente del compromiso”, por lo cual se sobrestimaría el saldo de la cuenta “Otros Deudores” y su correspondiente contrapartida, en la cuantía que exceda cada uno de los compromisos adquiridos por los diferentes entes territoriales y causados a junio de 2010.</t>
    </r>
  </si>
  <si>
    <t>METROLINEA: Todos los movimientos de efectivo del proyecto están registrados a 31 de diciembre de 2010</t>
  </si>
  <si>
    <r>
      <t xml:space="preserve">Hallazgo 13. Metroplus -  Falta de revelación en las notas explicativas (Notas de carácter específico) de los informes financieros del proyecto. </t>
    </r>
    <r>
      <rPr>
        <sz val="9.5"/>
        <color indexed="8"/>
        <rFont val="Arial"/>
        <family val="2"/>
      </rPr>
      <t>Notas explicativas de los informes financieros del Proyecto. El Manual Financiero define en el numeral 3.6 que se debe informar sobre aspectos que incidan en el normal desarrollo del proceso contable y afecten la consistencia y razonabilidad de las cifras. Las Notas de Carácter Específico: numeral 3.6.2 del Manual Financiero, indican que: se debe presentar la desagregación y explicación de los saldos por cada una de las cuentas. Sin embargo, se observaron las siguientes situaciones: a) No se está informando el saldo a corte junio 30 de 2010, pendiente de incorporar al proyecto por los convenios adicionales, en la nota explicativa de la cuenta 245301-2006. b) En la nota RELATIVAS A LA CONCILIACION DEL (EIA) Y EL (SOE) a partir del segundo trimestre (02) del año 2010 los formatos variaron y no se informa la nueva diferencia resultante. La situación se presenta por inobservancia de requisitos en la elaboración de notas explicativas de periodos intermedios y debilidades en la conciliación de diferencias, lo que afecta el análisis de las cifras consignadas en los informes financieros del proyecto.</t>
    </r>
  </si>
  <si>
    <t xml:space="preserve">Contar con información confiable </t>
  </si>
  <si>
    <t xml:space="preserve">METROPLUS: A. Las nota explicativas del balance a 31 de diciembre de 2010 no relaciona el valor pendiente de incorporar al proyecto por concepto de convenios   adicionales. B: La conciliación entre el EIA y el SOE no esta debidamente  explicada </t>
  </si>
  <si>
    <t xml:space="preserve">Hallazgo No. 14. Transcaribe - Diferencias entre el Formato F-1 y el EIA. Entre el formato de la fiducia F.1 (Informe de Recaudo de Aportes) y el EIA (Estado de Inversión Acumulada en la columna Aportes Entes territoriales se presenta una diferencia de $50 millones, lo anterior debido a que en el mes de febrero de 2007, el Distrito de Cartagena, pagó a Distriseguridad, por cuenta de TRANSCARIBES.A., con cargo al proyecto, como aporte al convenio entre el Distrito de Cartagena, Distriseguridad y TRANSCARIBE, para el Plan de Manejo de Ocupantes del Espacio Público, el Distrito en el momento de realizar la transferencia de aportes de ese periodo correspondiente realiza el descuento directamente, lo que generó la diferencia entre el valor que correspondía aportar el Distrito y lo recibido por Transcaribe. Por lo tanto estos recursos no entraron a la Fiduciaria Bogotá, por lo cual no aparece registrada esta operación, manteniendo la diferencia entre estos informes. </t>
  </si>
  <si>
    <t>Contar con información confiable</t>
  </si>
  <si>
    <t>TRANSCARIBE: La diferencia que se señala entre los formatos F-1 y EIA  a 31 de diciembre de 2010 se encuentra conciliada y revelada en las notas explicativas.</t>
  </si>
  <si>
    <r>
      <t xml:space="preserve">Hallazgo No. 15. Transcaribe. - Procesos Terminados a favor del Ente Gestor no contabilizados. En el análisis y verificación de los procesos de multas impuestas, en trámite y terminadas, por parte del Ente Gestor a los Contratistas, se observó que hay multas en trámites por un monto de </t>
    </r>
    <r>
      <rPr>
        <sz val="9.5"/>
        <color indexed="8"/>
        <rFont val="Arial"/>
        <family val="2"/>
      </rPr>
      <t xml:space="preserve">$273.8 millones, </t>
    </r>
    <r>
      <rPr>
        <sz val="9.5"/>
        <rFont val="Arial"/>
        <family val="2"/>
      </rPr>
      <t xml:space="preserve">y Multas Terminadas a 30 junio de 2010 por valor de $113.8 millones, evidenciándose que las multas terminadas no están contabilizadas en el Área Financiera.  Lo anterior se presente debido a falta de coordinación entre las áreas involucradas en el proceso para comunicar oportunamente el estado de las mismas, lo que afecta los saldos contables de esta cuenta en los estados financieros del ente gestor. </t>
    </r>
  </si>
  <si>
    <t>TRANCARIBE: En el balance a 31 de diciembre de 2010, se observa el registro de $1,055 millones de multas en la subcuenta 1401022009.</t>
  </si>
  <si>
    <r>
      <t>Hallazgo No. 16. Metrolínea. - Falta de uniformidad en el procedimiento de ajuste del valor de los aportes pactados en los convenios de financiación del Proyecto. I</t>
    </r>
    <r>
      <rPr>
        <u/>
        <sz val="9.5"/>
        <rFont val="Arial"/>
        <family val="2"/>
      </rPr>
      <t xml:space="preserve">ndexación de aportes </t>
    </r>
    <r>
      <rPr>
        <sz val="9.5"/>
        <rFont val="Arial"/>
        <family val="2"/>
      </rPr>
      <t xml:space="preserve">De acuerdo con lo expuesto en el Convenio de Cofinanciación, la Nación y los Entes Territoriales aportarán para la financiación del proyecto del SITM, en moneda legal colombiana, los recursos en pesos corrientes, con el fin de garantizar que estos aportes guarden correspondencia con los pactados en el citado Convenio. Verificados los índices que se utilizaron para ajustar el valor de los aportes al proyecto, se observa que no existe uniformidad entre los aplicados a la Nación frente a los entes territoriales, debido a que una de las tablas utilizadas para la indexación (de los aportes de la Nación), contiene bases estimadas, lo cual generó un mayor valor de aportes de la Nación por $2.150 millones en las vigencias 2009 y 2010. </t>
    </r>
  </si>
  <si>
    <t>Revisión de la metodología utilizada para la actualización de los aportes por parte de Metrolinea</t>
  </si>
  <si>
    <t>Registrar adecuadamente los aportes del proyecto de Bucaramanga y su Área Metropolitana</t>
  </si>
  <si>
    <t>Aplicación de la metodología de actualización de aportes según convenio de cofinanciación.</t>
  </si>
  <si>
    <t>METROLINEA: a 31 de diciembre los aportes del proyecto estan debidamente registrados.</t>
  </si>
  <si>
    <r>
      <t xml:space="preserve">Hallazgo 17. Transmetro. - Presuntos pagos de gastos no elegibles relacionados con redes de servicios públicos. </t>
    </r>
    <r>
      <rPr>
        <sz val="9.5"/>
        <color indexed="8"/>
        <rFont val="Arial"/>
        <family val="2"/>
      </rPr>
      <t>Redes de servicios públicos. De conformidad con el Convenio de Cofinanciación de junio 25 de 2005, en su anexo,  se observó el pago de posibles gastos no elegibles por $63,18 millones durante el primer semestre de 2010. Lo anterior se estima, al deducirse que según el Acta de Recibo Parcial de obras por redes eléctricas No. 38 de abril 21 de 2010 de los Tramos Murillo 3 y Olaya Herrera 3, se suministró e instaló cable tensado triplex 1/0 (360 ML), 4/0 (261 ML) y cuadruplex 4/0 (97 ML), 4/1 (278 ML) en reemplazo de cable de un hilo Cu 4 (Ver Anexo 1 “Pagos de redes de servicios públicos”); por lo que se efectuaron pagos que no serían financiables con recursos de la Nación en el evento que se trate de un cambio de condición, pues estas especificaciones son distintas a las que se cambiaron.  La Gerencia Departamental del Atlántico de la CGR, estableció en las auditorías practicadas a las vigencias 2008 y 2009, situaciones similares sobre las cuales actualmente adelantan las indagaciones tendientes a establecer la presunta incidencia fiscal, por lo que la situación observada será incorporada dentro del proceso que adelanta la Gerencia Departamental.</t>
    </r>
  </si>
  <si>
    <t>Solicitar al Ente Gestor la adecuada utilización de los recursos del proyecto en  los gastos en redes de servicio público, de acuerdo con el anexo N°1 del documento CONPES 3368 DE 2005 y la revisión de los gastos efectuados hasta la fecha por estos conceptos</t>
  </si>
  <si>
    <t>Asesorar al ente gestor en la adecuada utilización de los recursos del proyecto</t>
  </si>
  <si>
    <t>La Contraloria General de la República a 31 de de diciembre de 2010 continúa con la observación.</t>
  </si>
  <si>
    <t>Hallazgo 18. Megabus – Gastos no elegibles en redes de servicios públicos. Revisados los gastos no elegibles del Proyecto por obras realizadas en redes de servicios públicos por convenios celebrados con empresas prestadoras de servicios, se pudo establecer que el valor total de los convenios por este concepto asciende a $6.693 millones, de los cuales se han cancelado por parte de estas empresas $5.667 millones, quedando pendiente de recaudo $1.025 millones, los cuales se encuentran registrados en las cuentas por cobrar del Proyecto. El 92% de estas cuentas por cobrar corresponden al Convenio 09 de 2005 celebrado con la empresa de servicios públicos Aguas y Aguas de Pereira por $939 millones, los cuales aún se encuentran en proceso de conciliación prejudicial para el pago de los recursos que se encuentran pendientes de reintegro. El 8% restante obedece a retenciones pendientes de reintegro y en ajustes en la liquidación de los convenios que se encuentran en proceso de cobro por parte del ente gestor.</t>
  </si>
  <si>
    <t xml:space="preserve">Solitar al Ente Gestor información sobre  el proceso jurídico de conciliación con la empresa de servicios públicos Aguas y Aguas  por $939 millones </t>
  </si>
  <si>
    <t>Seguimiento al proceso de recuperación de los recaudo de los recursos del proyecto</t>
  </si>
  <si>
    <t xml:space="preserve">Con comunicación 20102100523021 del 24 de diciembre de 2010,  se solicitó al Megabus,  las acciones adelantadas con relación al convenio 09 de 2010 con la empresa de servicios públicos Aguas y Aguas de Pereira. </t>
  </si>
  <si>
    <t>Solicitar al Ente Gestor los documentos soporte de los pagos realizadosen redes de servicios públicos por valor de $939 millones y una relación donde se describa la fuente de financiación utilizada</t>
  </si>
  <si>
    <t>Contar con la información referente a la fuente de financiación utilizada en pagos no financiados con recursos del proyecto.</t>
  </si>
  <si>
    <t xml:space="preserve">Con comunicación  20113210026842 del 14 de enero de 2011, Megabus envío respuesta y documentos soportes. </t>
  </si>
  <si>
    <t>Hallazgo 19. Metroplus. - Inconsistencias en los valores relacionados con los certificados de gastos SOE. Estado de Gastos SOE, datos del Contrato No. 124 de 2009. El CERTIFICADO DE GASTOS  (SOE), corresponde al  anexo Nº 10, donde se  registran los pagos efectivos netos que se realicen para el desarrollo del proyecto. Debe entenderse como pago efectivo neto el Valor que gira la fiduciaria a los contratistas o beneficiarios de los pagos considerados así: Valor total acta ó factura, menos el valor de la amortización del anticipo otorgado, menos el valor de la retención de las garantías cuando exista esa condición. (No se tienen en cuenta los descuentos y retenciones de ley porque la fiduciaria los retiene y los paga directamente a las entidades correspondientes). En la revisión efectuada mediante muestreo, se determinó lo siguiente: En la factura 50 del Contrato 124 de 2009, la evaluación determinó que el valor que corresponde a ser relacionado en el formato SOE BIRF es de $219.5 millones ($219.535.699), el cual difiere del valor reportado por el Ente Gestor en la columna Monto Financiado de $111.6 millones ($111.607.594). En la factura 53 del Contrato 124 de 2009, la evaluación determinó que el valor que corresponde a ser relacionado en el formato SOE BIRF es de $603.8 millones ($603.843.312), el cual difiere del valor reportado por el Ente Gestor en la columna Monto Financiado de $307 millones ($306.977.760). Las anteriores situaciones se presentan por deficiencias de supervisión en la preparación y reporte de la información que debe ser remitida en los informes financieros del proyecto, generando inconsistencias por $107.9 millones y 296.9 millones en los pagos de las facturas 50 y 53 respectivamente del Estado de Gastos SOE.</t>
  </si>
  <si>
    <t xml:space="preserve">Verificar  la consistencia del SOE soporte de la solicitud de legalización de gastos ante el Banco Mundial.   </t>
  </si>
  <si>
    <t xml:space="preserve">Relación de gastos SOE depurada y confiable de acuerdo con la ejecución de los contratos del proyecto. </t>
  </si>
  <si>
    <t>Revisisón del SOE</t>
  </si>
  <si>
    <t>SOE revisado y consistente</t>
  </si>
  <si>
    <t>Vía correo electrónico del 4 de noviembre de 2010, Metroplus remite el SOE y el SOT a junio 30 ajustado.</t>
  </si>
  <si>
    <t>Hallazgo 20. Metroplus. - Inconsistencias presentadas en la conciliación entre el Estado de Inversión Acumulada EIA y el estado Gastos SOE. Conciliación entre Estado de Inversión Acumulado-EIA y Estado de Gastos SOE. En Manual Financiero en su numeral 3.12 “CONCILIACION DE SALDOS ENTRE EL ESTADO DE INVERSION ACUMULADA (EIA) Y EL CERTIFICADO DE GASTOS (SOE) AL  FINAL DEL PERIODO (ANEXO 16)” establece que la única diferencia que se presentaría entre estos dos informes serían las cuentas por pagar. El total de los pagos legalizados en el Certificado de Gastos (SOE)  debe ser igual al total de la inversión mostrada en el Estado de Inversión Acumulada con fuente BIRF. Se determinó diferencia no explicada en “Conciliación entre EIA y SOE”, en relación con la “explicación de la diferencia” por el Ente Gestor por $2.751.9 millones ($2.751.884 miles) y el saldo de la cuenta 2455072001 Depósitos sobre Contratos (Garantía) – BIRF NACION que a junio 30 de 2010 es de $2.304 millones ($2.303.981 miles); situación presentada por debilidades en el control interno contable en el proceso de conciliación, lo que genera inconsistencia en los estados financieros del proyecto por $447.9 millones ($447.903 miles).</t>
  </si>
  <si>
    <t xml:space="preserve">Visita de seguimiento financiero  para asesorar al Ente Gestor en el registro de la información contable </t>
  </si>
  <si>
    <t>Visita seguimiento financiero</t>
  </si>
  <si>
    <t>visita</t>
  </si>
  <si>
    <t xml:space="preserve">Se adelantó visita el 6 de diciembre de 2010, se dio instruciones sobre el diligenciamiento de los informes financireos </t>
  </si>
  <si>
    <t>Con comunicación 20112100115311 del 18 de marzo del 2001, se solicitó a Metroplus la revisión de la conciliación entre el EIA y el SOE a 31 de diciembre de 2010.</t>
  </si>
  <si>
    <r>
      <t xml:space="preserve">Hallazgo No. 21. Metrolínea. - Falta de gestión efectiva para la recuperación de recursos del proyecto.  </t>
    </r>
    <r>
      <rPr>
        <u/>
        <sz val="9.5"/>
        <rFont val="Arial"/>
        <family val="2"/>
      </rPr>
      <t xml:space="preserve">Convenio Acueducto Metropolitano de Bucaramanga. </t>
    </r>
    <r>
      <rPr>
        <sz val="9.5"/>
        <rFont val="Arial"/>
        <family val="2"/>
      </rPr>
      <t>El SITM Metrolínea S.A. suscribió el Convenio No. 1 de 2006 con el Acueducto Metropolitano de Bucaramanga “para facilitar la realización y ejecución oportuna de las obras propias del traslado y reposición de las redes de Acueducto en los tramos que se encuentren contratados…”. Verificada la cuantía de la deuda a cargo de dicha empresa de servicio público, se observa que a 30 de junio de 2010 registra un saldo de $1.488 millones, causado desde la vigencia 2008 y sin que se haya hecho efectivo el cobro de tal obligación, motivado en la falta de gestión persuasiva y coactiva para lograr la recuperación de lo invertido con recursos del proyecto, lo cual afectó el valor disponible para el desarrollo del sistema y generó gastos financieros adicionales.  Así las cosas, se efectuaron gastos no elegibles por valor de $1.488 millones, que están pendientes de reintegro al proyecto.</t>
    </r>
  </si>
  <si>
    <t xml:space="preserve">Verificar que el Ente Gestor este adelantando el proceso tendiente a la recuperación de los recursos correspondientes a la ejecutiliación del convenio  con la empresa de servicios públicos </t>
  </si>
  <si>
    <t>Solicitar al ente gestor el adecuado recaudo de los recursos del proyecto</t>
  </si>
  <si>
    <t>Con oficio 20102100523001 del 24 de diciembre de 2010 se solicitó a Metrolinea la gestión adelantada al convenio 1 de 2006 con el acueducto metropolitano de Bucaramanga. Con comunicación M-DAF-242-210111 del 221 de entro de 2011, Metrolinea dio respuesta con los soportes correspondientes.</t>
  </si>
  <si>
    <r>
      <t xml:space="preserve">Hallazgo No. 22. Metrolínea. - Debilidades en el control y diligenciamiento total de la información relacionada con los informes de pagos de los contratos.  </t>
    </r>
    <r>
      <rPr>
        <u/>
        <sz val="9.5"/>
        <rFont val="Arial"/>
        <family val="2"/>
      </rPr>
      <t xml:space="preserve">Informe de Pagos de los Contratos (C- 1) </t>
    </r>
    <r>
      <rPr>
        <sz val="9.5"/>
        <rFont val="Arial"/>
        <family val="2"/>
      </rPr>
      <t xml:space="preserve">Según el Manual Financiero para Entes Gestores en su numeral 3.5, los Informes de Pagos de los Contratos (C- 1) deben contemplar “el registro de cada contrato, con su número, objeto y valor Inicial, modificaciones o adiciones del contrato, registro presupuestal y fecha.  …” Verificados los reportes de cada contrato, se evidenció que el diligenciamiento de la información en algunos casos es parcial y/o se observan deficiencias en los datos suministrados respecto de los términos y cuantías de los contratos, como se puede observar en los siguientes casos: La fecha de iniciación y/o terminación del contrato no se encontró en 16 de los 29 contratos reportados y en otros casos, no se ajusta la fecha de terminación de acuerdo con los contratos adicionales que la modifican; En algunos informes no se incluye o se incluye parcialmente el registro presupuestal y su fecha; En el RESUMEN DE  LOS INFORMES DE PAGOS DE LOS CONTRATOS "  C-1 " no se incorporó como parte de las amortizaciones, $280.5 millones y $777.1 millones correspondientes al valor reintegrado en los años 2008 y 2009 respecto de los contratos 006 y 007 de 2006; </t>
    </r>
    <r>
      <rPr>
        <sz val="9.5"/>
        <color indexed="8"/>
        <rFont val="Arial"/>
        <family val="2"/>
      </rPr>
      <t xml:space="preserve">De otra parte, verificadas las cifras que se reportan en los informes de Pagos de los Contratos C-1 y en el resumen de estos informes con corte a 30 de junio de 2010, se evidenció que los siguientes contratistas del proyecto, registran anticipos pendientes de amortizar por $241.501.904, sin que conste saldo en los auxiliares contables: Unión Temporal Conexión Vial Metropolitana, Pavigas Ltda., Esgamo Ltda. y Universidad Industrial de Santander. De otra parte, los contratistas Consorcio Eta Interpro y el Consorcio Concol Cromas, registran un saldo amortizado que supera el valor del anticipo en $22.265.259 y $16.622.095 respectivamente. </t>
    </r>
    <r>
      <rPr>
        <sz val="9.5"/>
        <rFont val="Arial"/>
        <family val="2"/>
      </rPr>
      <t xml:space="preserve">(Ver anexo No. 1). </t>
    </r>
    <r>
      <rPr>
        <sz val="9.5"/>
        <color indexed="8"/>
        <rFont val="Arial"/>
        <family val="2"/>
      </rPr>
      <t>Lo anterior refleja deficiencias en los canales de comunicación, creando incertidumbre respecto de los saldos registrados en los informes financieros, así como</t>
    </r>
    <r>
      <rPr>
        <sz val="9.5"/>
        <rFont val="Arial"/>
        <family val="2"/>
      </rPr>
      <t xml:space="preserve"> dificultad para el ejercicio del control y supervisión de los términos de los contratos. </t>
    </r>
  </si>
  <si>
    <t xml:space="preserve">Asesorar al Ente Gestor en el registro de la información contable y su presentación </t>
  </si>
  <si>
    <t xml:space="preserve">En visita de seguimiento del 14 de octubre de 2010, Metrolinea informó que realizó los ajustes al C1 en el 3 trimestre de 2010. </t>
  </si>
  <si>
    <r>
      <t xml:space="preserve">Hallazgo No. 23. Metrolínea. - Incumplimiento de las disposiciones legales para el desembolso efectivo de recursos. </t>
    </r>
    <r>
      <rPr>
        <u/>
        <sz val="9.5"/>
        <color indexed="8"/>
        <rFont val="Arial"/>
        <family val="2"/>
      </rPr>
      <t xml:space="preserve">Aportes de la Nación. </t>
    </r>
    <r>
      <rPr>
        <sz val="9.5"/>
        <color indexed="8"/>
        <rFont val="Arial"/>
        <family val="2"/>
      </rPr>
      <t>Según el numeral 2.2 del Convenio de Cofinanciación suscrito entre el Ministerio de Transporte, el Ministerio de Hacienda y Crédito Público, Metrolínea y los entes territoriales, los aportes de Nación "… están sujetos al cumplimiento de Bucaramanga y del Área Metropolitana de sus obligaciones legales y las contractuales contenidas en este Convenio". De otra parte, la cláusula 4a. del Otrosí No. 1 del Convenio de Cofinanciación, señala que los aportes de la Nación  "...deberá instrumentarse de tal manera que el desembolso efectivo de los recursos evite que éstos permanezcan ociosos, es decir que los desembolsos se produzcan siempre y cuando el desarrollo el flujo de fondos del proyecto del SITM lo requiera de acuerdo con lo establecido en el Conpes 3368". Así mismo, establece que el Grupo de Transporte Masivo del Ministerio de Transporte dará aviso al ordenador, de cualquier incumplimiento de los entes intervinientes, "para la correspondiente suspensión de los recursos por parte de la Nación", de acuerdo con lo establecido en el Documento Conpes 3368 y la cláusula 8.1 del Convenio de Cofinanciación.Sin embargo, verificados los aportes transferidos por la Nación en el primer semestre de 2010, se observa que en el mes de marzo efectuó el giro de $50.577 millones de los aportes contemplados en el Convenio de Cofinanciación, sin tener en cuenta los condicionamientos antes descritos y sin que se requirieran tales recursos de acuerdo con el flujo de fondos del proyecto, lo que ha permitido que se disponga de recursos ociosos, como se constató en los informes financieros con corte a junio de 2010, en los que se registra un saldo disponible de $32.577 millones en el encargo fiduciario Fidugob No.002001070074 - Nación BIRF.</t>
    </r>
  </si>
  <si>
    <t xml:space="preserve">Seguimiento a la ejecución del proyecto a través de los POAs para garantizar la adecuada utilización de los recursos del proyecto </t>
  </si>
  <si>
    <t>Optimización de la caja del proyecto</t>
  </si>
  <si>
    <t xml:space="preserve">Reuniones de seguimiento a los POAs y planes de adquisición </t>
  </si>
  <si>
    <t xml:space="preserve">Se está adelantando reuniones de seguimiento a lo planes de adquisión en forma trimestral para lograr la optimización de los recuros del proyecto. </t>
  </si>
  <si>
    <r>
      <t xml:space="preserve">Hallazgo No. 24. Transmetro. - Incumplimiento de los términos, obligaciones y condiciones en los convenios de cofinanciación para el desembolso oportuno de los aportes programados. </t>
    </r>
    <r>
      <rPr>
        <sz val="9.5"/>
        <color indexed="8"/>
        <rFont val="Arial"/>
        <family val="2"/>
      </rPr>
      <t>Aportes Ente Territorial. Con fundamento en lo contemplado en el Convenio de Cofinanciación de junio 25 de 2005, en su Cláusula 7.2. Obligaciones Especiales del Distrito en su literal a), se observó que el Ente Territorial durante el primer semestre del 2010 solamente giró para la financiación del Sistema Integrado de Transporte Masivo de Barranquilla, la suma de $1.572,76 millones, que representan el 16,87% del monto convenido para el período 2010 ($9.324,76 millones), conforme a la modificación de aportes realizada según la Cláusula Primera del Otrosí No. 4 al Convenio Principal, por lo que el saldo adeudado a junio 30 del presente año asciende a $19.706,19 millones; lo que ha venido generando la utilización de los recursos provenientes del Crédito Sindicado, lo que a futuro generaría mayor valor por los intereses. La entrega parcial de aportes por parte del Distrito podría generar inobservancia de los términos y condiciones señaladas en el Convenio de Cofinanciación, sí a diciembre 31 de 2010 no se entrega el 100% de los aportes programados para la vigencia.  Por su parte, la Nación no efectúo aporte alguno, de los $10.000 millones que tiene programados para la vigencia 2010, dado que está programado su uso para el pago de obligaciones sobre el desarrollo de infraestructura durante el periodo julio, agosto y septiembre de 2010 por lo que el Ente Gestor hizo la solicitud de desembolso mediante oficio 0300-01414 de julio 01 de 2010.</t>
    </r>
  </si>
  <si>
    <t>Solicitar al ente gestor la gestión oportuna en el cobro de los aportes del Distrito de Barranquilla</t>
  </si>
  <si>
    <t>Normalizar los aportes Distritales al proyecto</t>
  </si>
  <si>
    <t>Enviar solicitud al ente gestor</t>
  </si>
  <si>
    <t>El Distrito de Barranquilla, desembolsó la suma de $ 9,505,795,326:00 de los aportes correspondientes a las vigencias 2005-2009.</t>
  </si>
  <si>
    <r>
      <t xml:space="preserve">Hallazgo 25. Megabus. - Inconsistencias presentadas en los Indicadores del Proyecto. </t>
    </r>
    <r>
      <rPr>
        <sz val="9.5"/>
        <color indexed="8"/>
        <rFont val="Arial"/>
        <family val="2"/>
      </rPr>
      <t xml:space="preserve">Inobservando lo estipulado en los numerales 3.9.1.1, 3.9.1.2, 3.9.1.3 y 3.9.1.5 del Manual Financiero para Entes Gestores, Megabus S.A. presentó los indicadores del primer y segundo trimestre de 2010 con las siguientes inconsistencias: </t>
    </r>
    <r>
      <rPr>
        <u/>
        <sz val="9.5"/>
        <color indexed="8"/>
        <rFont val="Arial"/>
        <family val="2"/>
      </rPr>
      <t>Ejecución Aportes Nación</t>
    </r>
    <r>
      <rPr>
        <sz val="9.5"/>
        <color indexed="8"/>
        <rFont val="Arial"/>
        <family val="2"/>
      </rPr>
      <t xml:space="preserve">: En el indicador trimestral, el monto del denominador en el primer y segundo trimestre por $567,3 y 567,3 millones no coincide con lo registrado en el POA por $55,8 y 56,4 millones respectivamente. De igual manera el cálculo del segundo trimestre se realiza sobre una cifra negativa de $-1.042,4 millones. En la ejecución acumulada utiliza cero como denominador y no se encuentra sentido lógico a este indicador cuando no hay en la vigencia presupuesto de la Nación. </t>
    </r>
    <r>
      <rPr>
        <u/>
        <sz val="9.5"/>
        <color indexed="8"/>
        <rFont val="Arial"/>
        <family val="2"/>
      </rPr>
      <t>Ejecución Aportes Nación Acumulado</t>
    </r>
    <r>
      <rPr>
        <sz val="9.5"/>
        <color indexed="8"/>
        <rFont val="Arial"/>
        <family val="2"/>
      </rPr>
      <t xml:space="preserve">: En el numerador no se toman los pagos acumulados durante la vida del proyecto por $103.749 y $102.706 millones del primer y segundo trimestre respectivamente. </t>
    </r>
    <r>
      <rPr>
        <u/>
        <sz val="9.5"/>
        <color indexed="8"/>
        <rFont val="Arial"/>
        <family val="2"/>
      </rPr>
      <t>Ejecución Aportes Entes Territoriales</t>
    </r>
    <r>
      <rPr>
        <sz val="9.5"/>
        <color indexed="8"/>
        <rFont val="Arial"/>
        <family val="2"/>
      </rPr>
      <t xml:space="preserve">: En el indicador trimestral se toman valores negativos en el primer trimestre por $-9.246 millones y el monto del denominador en el segundo trimestre por $562,8 millones no concuerda con el POA por 1.388,8 millones. En la ejecución acumulada el porcentaje resultante del primer y segundo trimestre de 15.7% y 7.29% está mal presentado y no se encuentra sentido lógico a este indicador. </t>
    </r>
    <r>
      <rPr>
        <u/>
        <sz val="9.5"/>
        <color indexed="8"/>
        <rFont val="Arial"/>
        <family val="2"/>
      </rPr>
      <t>Ejecución Aportes Entes Territoriales Acumulado</t>
    </r>
    <r>
      <rPr>
        <sz val="9.5"/>
        <color indexed="8"/>
        <rFont val="Arial"/>
        <family val="2"/>
      </rPr>
      <t>: En el numerador no se toman los pagos acumulados durante la vida del proyecto por $46.824,6 y $47.387,5 millones para el primer y segundo trimestre respectivamente. Lo anterior se debe a la falta de verificación y control interno contable que permita determinar de manera adecuada los indicadores conforme al Manual Financiero, lo que ocasiona que se presenten cifras equivocadas en los indicadores, afectando los principios de publicidad y transparencia.</t>
    </r>
  </si>
  <si>
    <t>Los indicadores a 30 de junio se encuentran revisados en la UCP.</t>
  </si>
  <si>
    <t>Hallazgo 26. Metroplus. - No presentación de la totalidad de los Indicadores del proyecto relacionados con los anexos 11 y 12.  Indicadores del Proyecto, anexos 11 y 12. El anexo 11 Tablero de indicadores del proyecto de los Entes Gestores establece la presentación de EJECUCIÓN APORTES NACIÓN TRIMESTRAL, EJECUCIÓN APORTES ENTES TERRITORIALES TRIMESTRAL, EJECUCIÓN POR COMPONENTE BIRF; el anexo 12 Formato de Análisis de Datos indica que se deben reportar los datos por trimestre por lo menos del último periodo. Se cotejó la información de los indicadores a junio 30 de 2010, con el Manual Financiero y se detectó que no se encuentran los siguientes indicadores: Anexo 11: Ejecución aportes Nación trimestral (pagos del trimestre / presupuesto de gastos del trimestre según POA); Anexo 11: Ejecución aportes Entes Territoriales trimestral (pagos del trimestre / presupuesto de gastos del trimestre según POA); Anexo 11: Ejecución por componente BIRF (valor ejecución por componente acumulado / valor presupuesto por componente plan de adquisiciones); Anexo 12: Gráfica que permita observar los saldos por trimestre transcurridos del periodo; La situación se presenta por debilidades de control en el proceso de elaboración y presentación de los informes financieros, relativos a los indicadores del proyecto, afectando la supervisión y seguimiento de la Unidad Coordinadora del Proyecto y auditorias interna y externa.</t>
  </si>
  <si>
    <t>Hallazgo 27. Metroplus. - Deficiente ejecución presentada con respecto a los Indicadores por cada fuente de financiación. Indicadores de Ejecución por fuente de Financiación. El numeral 3.9.1 “Indicadores de los Entes Gestores” (Anexo 11), establece el tablero de indicadores que permite ver la ejecución presupuestal del proyecto por fuente de financiación, el desarrollo del Plan de Adquisiciones y el cumplimiento de los cronogramas de adquisiciones. No obstante, se evidenció baja ejecución en los siguientes indicadores: 45% en ejecución de aportes la Nación 2009; 0% en ejecución aportes de la Nación 2010; 3% en ejecución aportes Territoriales Medellín 2010; 38% en ejecución de aportes Territoriales Itagüí (recalculado a corte sumatoria de la vigencia 2009); La anterior situación se presenta por debilidades en el proceso de gestión y coordinación de las operaciones de financiación con crédito sindicado, con el riesgo de que se afecte el desarrollo de los planes de adquisiciones y el grado de avance de los cronogramas de adquisiciones.</t>
  </si>
  <si>
    <t>Hallazgo 28. Metroplus. - Falta de autorización previa del comité fiduciario. Inversión en fondo común ordinario. En los términos de referencia del contrato 53 de 2005, se establece que se debe dar autorización previa del Comité Fiduciario para realizar inversiones por encima del 20% en el Fondo Común Ordinario de la Fiduciaria (Occitesoros). En la revisión efectuada se detectó que de los $69.042 millones de saldos en cuentas e inversiones al 30 de junio de 2010, $46.147 millones se encuentran en Occitesoros lo que representa el 66.8%, sin que se evidencie la autorización respectiva del Comité Fiduciario. Lo anterior por debilidades en la aplicación de los controles en las inversiones, con el riesgo de incumplimiento de la función del comité fiduciario en la administración e inversión de los aportes y que se realicen inversiones no autorizadas.</t>
  </si>
  <si>
    <t xml:space="preserve">Revisión del manual de inversión del encargo fiduciario en concordancia con los términos de referencia del contrato fiduciario </t>
  </si>
  <si>
    <t>Manual de inversiones ajustado a las normas y a los términos del contrato fiduciairio</t>
  </si>
  <si>
    <t>Manual de inversiones</t>
  </si>
  <si>
    <t xml:space="preserve">el manual de inversiones del proyecto está acorde con los requerimientos de la Nación  </t>
  </si>
  <si>
    <t>Hallazgo 29 Metroplus. - Retrasos en la remisión del Informe administrativo del encargo fiduciario. Remisión del informe administrativo del Encargo Fiduciario: El Informe administrativo del Encargo Fiduciario, debe ser remitido dentro de los primeros diez (10) días calendario siguientes al corte de fin de mes, conforme lo establece el Contrato 53 de 2005; no obstante, se determinó que hubo retrasos por parte de la Fiduciaria, así: a) Primer Trimestre de 2010 corte marzo 31 de 2010. Estado general del Fideicomiso: Abril 14; Carpeta Física: Abril 14 b) Segundo Trimestre de 2010, corte junio 30 de 2010. Carpeta Física: Julio 14. nformes F1, F2, F3 y F4: Julio 22 El retraso se genera en debilidades operativas de la Fiducia y la falta de exigencia de medidas al respecto por parte del Ente Gestor, lo que genera retrasos en procesos de elaboración, conciliación y remisión de los informes financieros del proyecto a la UCP.</t>
  </si>
  <si>
    <t xml:space="preserve">Solictar a Fiduoccidente  la presentación oportuna de la información  a las dependencias pertinentes  </t>
  </si>
  <si>
    <t xml:space="preserve">Presentación oportuna de  la información relacionada con el encargo fiduciario a las dependencias requeridas </t>
  </si>
  <si>
    <t xml:space="preserve">Solicitud de mejoramiento de la actividad y seguimiento en el Comité Fiduciario </t>
  </si>
  <si>
    <t>Acta de Comité Fiduciario</t>
  </si>
  <si>
    <t>Se solicito a la fiducia agilidad en la presentación de los informes</t>
  </si>
  <si>
    <t>Hallazgo 30. Metroplus. - Falta de Gestión relacionadas con la indexación de aportes en efectivo de la Nación y los entes territoriales. Diferencia en aportes efectivos de la Nación y los Municipios. El numeral 2.4, del Convenio de Cofinanciación establece la obligación al final de cada vigencia de hacer una liquidación de los aportes efectivos e indica las formulas que debe ser usadas para tal fin, con el fin de determinar en valores corrientes y constantes, el cumplimiento de los numerales 2.2. y 2.3 del mismo Convenio. No obstante, según respuesta de la entidad, no se evidenció la actividad mencionada al corte de la vigencia diciembre 31 de 2009. Se efectuaron cálculos estimados por indexación de recursos dejados de recibir en el año 2009, utilizando variación IPCs de julio de 2008 a junio de 2009, factor de 1.0375 es decir el 3.75% y una inflación macroeconómica proyectada del 2% en la formula, con lo cual se pudo determinar: a) Estimado de valor pendiente de actualización de $801.3 millones, según numeral 2.4, del ente territorial ITAGÜI referente a 13.757 millones adeudados de la vigencia 2009. b) Estimado de valor pendiente de actualización de $139.8 millones, según numeral 2.4, correspondiente al ente territorial ENVIGADO referente a 2.400 millones adeudados de la vigencia 2009, y teniendo en cuenta $1000 millones entregados en el primer semestre de 2010. Lo anterior por deficiencia de control para el aseguramiento del cumplimiento de la normatividad definida en el Convenio de Cofinanciación, con lo cual se pone en riesgo de afectar la estructura financiera del proyecto en los valores estimados mencionados.</t>
  </si>
  <si>
    <t xml:space="preserve">Solictar al Ente Gestor la actualizaciónde los aportes dejados de recibir en vigencia anteriores por parte de los municipio y las acciones necesarias para su pronto recaudo en las cuentas del proyecto  </t>
  </si>
  <si>
    <t>Mantener un adecuado flujo de caja de los recursos  del proyecto evitando costos financieros innecesarios</t>
  </si>
  <si>
    <t>Actas del Comité Fiduciario</t>
  </si>
  <si>
    <t>actas</t>
  </si>
  <si>
    <t xml:space="preserve">Hallazgo No. 31. Transcaribe. - Falta de oportunidad en los Traslados de Aportes entre Fuentes de Financiación por incumplimiento del ente territorial. En la vigencia del 2010, el ente gestor Transcaribe S.A, por autorización del comité fiduciario, realiza los traslados que se relacionan a continuación, de las fuentes de financiación del proyecto como aportes BIRF Nación, para la fuente de financiación Distrito, por valor de $36.2 millones. Lo anterior debido a que los recursos correspondientes a los aportes del Distrito, no se giraron oportunamente durante el periodo enero a junio de 2010, observándose que en los primeros tres meses no hubo giro de aportes, lo que generó déficit de recursos en el flujo de efectivo, para la ejecución del proyecto con aportes del Distrito, afectando la ejecución de los recursos de la Nación, para los gastos financiables con estos recursos en  de 2010. </t>
  </si>
  <si>
    <t>Seguimiento al POA y al plan de adquisiciones para garantizar el adecuado flujo de los aportes del proyecto y las necesidades de financiamineto</t>
  </si>
  <si>
    <t>Atención oportuna a los pagos de la infraestructura del proyecto</t>
  </si>
  <si>
    <t>Seguimiento al POA</t>
  </si>
  <si>
    <t>Seguimiento</t>
  </si>
  <si>
    <t>Se adelantan reuniones de seguimiento a los palens de adquisicon para optimizar los aportes del proyecto.</t>
  </si>
  <si>
    <t xml:space="preserve">Hallazgo No. 32: Transcaribe. - Falta de gestión con relación a saldos en bancos de recursos inactivos correspondientes a vigencias anteriores por Aportes Nación Otras Fuentes. En el análisis y verificación de los documentos soportes como: extracto bancario de la cuenta No. CC- 204-10851-8 correspondiente a los recursos de la  Nación Otras Fuentes, los registros contables de la cuenta de Orden 9390022002, y al informe de los recaudos de aportes F-1, se observa, que esta cuenta presenta un saldo por un monto de $5.612 millones, el cual viene de vigencias anteriores, manteniéndose inactivo. Lo anterior debido a que estos recursos fueron recibidos por la Nación Otras fuentes, pero a junio de 2010, no han sido invertidos para los gastos financiables con estos recursos, lo que genera que existan recursos de vigencias anteriores sin utilizar y un estancamiento de estos recursos, los cuales se encuentran subutilizados para los programas que fueron aprobados. </t>
  </si>
  <si>
    <t xml:space="preserve">Solicitar al ente gestor la oportuna ejecución de estos recursos </t>
  </si>
  <si>
    <t>Evitar recursos ociosos</t>
  </si>
  <si>
    <t>En los informes financieros a 31 de diciembre de 2010, la fuente Nación otros recursos se encuentra totalmente ejecutada.</t>
  </si>
  <si>
    <t>Hallazgo No. 33. Incumplimiento en la presentación de Informes para los PAR´s tipo A y B y los correspondientes Planes de Acción. La Unidad Coordinadora del proyecto presuntamente incumplió con las obligaciones dispuestas en el Contrato de Empréstito 7739-CO, Anexo 2, Sección 1, Literal D: “salvaguardas”, numeral 3 debido a que no fueron presentados al Banco para su revisión y comentarios, a más tardar noventa días (90) después de la fecha de efectividad, los Informes contentivos de la evaluación y diagnóstico de la aplicación de los PARs Tipo A y B y su coherencia con las disposiciones del MPR. En consecuencia, tampoco se cuentan con los “Planes de acción correctivos” que debían haberse presentado al Banco Mundial con las medidas propuestas para remediar cualquier inconsistencia identificada entre los PARs Tipo A y B con las disposiciones del MPR. Responde la UCP que “el Banco en las negociaciones del crédito con el Gobierno nacional definió, que por tratarse de un documento requerido por el Banco y para su propia evaluación, dicha entidad contrataría a su propio cargo, un especialista en el tema de reasentamientos que efectuará tal revisión y de ser el caso, elaborará un Plan de Acción Correctivo”. Respuesta no satisfactoria para la CGR debido a que, si la ejecución de tales labores fueron producto de las “negociaciones” entre las partes, así debieron haber quedado redactadas las obligaciones en el texto del Contrato de Empréstito; esto es, debieron quedar establecidas como obligación del Banco (como la UCP lo manifiesta) más no como obligación de la Unidad (que es como realmente está pactado contractualmente). Ahora,  bien es cierto que las partes pueden modificar las condiciones del contrato, sin embargo, la UCP no suministró ningún tipo de documento que así lo demuestre en lo que respecta a las obligaciones cuestionadas en la presente observación de la CGR. Por último, se cuestiona la oportunidad y efectividad en la ejecución de las labores de evaluación, diagnóstico y la aplicación de Plan de acción en lo relativo a los PAR´s, considerando que, como ya se ha mencionado, contractualmente estaban pactadas   para ser realizadas a más tardar el 09/03/2010 y, según lo manifiesta la UCP, apenas se iniciarán en septiembre de 2010, cuando ya se habrán desembolsado la mayor parte de los recursos de ese empréstito.</t>
  </si>
  <si>
    <t>Carencia, insuficiencia y/o inoportunidad en la aplicaciòn de mecanismos de control para el eficaz cumplimiento de las funciones que en tal sentido le han sido conferidas legalmente a la Unidad Coordinadora Del Proyecto del  Ministerio.de Transporte y de aquellos requisitos pactados contractualmente con el BIRF</t>
  </si>
  <si>
    <t>Se incrementa el riesgo de incumplimiento de requisitos establecidos legalmente. Probable Inoportunidad y/o deficiencia en la toma de decisiones e implementación de acciones correctivas tendientes a la mejora continua de los procesos que desarrolla la UCP</t>
  </si>
  <si>
    <t>Planes de accion correctivo a los PARs  tipo A y Tipo B</t>
  </si>
  <si>
    <t>Seguimineto a la Implementación y ejecución de  los PARS de acuerdo con las recomendaciones  presentadas por el Banco Mundial</t>
  </si>
  <si>
    <t>Visitas de seguimiento</t>
  </si>
  <si>
    <t xml:space="preserve">A diciembre 31 de 2010 se hizo seguimiento a la implementación de los PARs, cuya documentación reposa en el contrtato No. 89 de 2010, suscrito con la consultora Rosa Stella Cifuentes  Arcila. 
Adicionalmetne, se realizaron 2 visitas de seguimiento (Transcaribe y Metroplus). </t>
  </si>
  <si>
    <r>
      <t xml:space="preserve">Hallazgo No. 34. Metrolínea. - Debilidades y limitaciones de la Oficina de Control Interno del Ente Gestor. </t>
    </r>
    <r>
      <rPr>
        <u/>
        <sz val="9.5"/>
        <rFont val="Arial"/>
        <family val="2"/>
      </rPr>
      <t xml:space="preserve">Fomento Cultura del Control </t>
    </r>
    <r>
      <rPr>
        <sz val="9.5"/>
        <rFont val="Arial"/>
        <family val="2"/>
      </rPr>
      <t xml:space="preserve">Dentro de las actividades descritas en el Manual de Operaciones, acordes con lo expuesto en la Ley 87 de 1993, están las actividades de: 1) Acompañar y Asesorar. 2) Realizar evaluaciones. 3) Fomentar la Cultura de Control. y 4) Relación con Entes Externos.    Al respecto, la oficina de Control Interno desarrolla actividades tendientes a garantizar que la información y desarrollo del proyecto sea confiable y oportuna, sin embargo, se observa que para el período de enero a junio de 2010, no se presentan evaluaciones del control  y se evidencian debilidades en cuanto al alcance en la actividad de fomentar la cultura del control, en razón a que ésta se limita a promover la capacitación del personal en temas relacionados con sus cargos, sin cumplir integralmente con el objetivo establecido respecto de la cultura del control. </t>
    </r>
  </si>
  <si>
    <t>Solitar al Ente Gestor el fortalecimiento del control interno de la institución</t>
  </si>
  <si>
    <t>Procedimientos estandarizados de control interno</t>
  </si>
  <si>
    <t xml:space="preserve">Con comunicación 20112100011221 del 12 de enero de 2011, se envió al Metrolinea el plan de mejoramiento con las acciones a cumplir para su desarrollo e implementación </t>
  </si>
  <si>
    <t xml:space="preserve">Hallazgo 35. Metroplus. - Debilidades de control interno relacionadas con la supervisión y reporte de la información que debe ser remitida en el Informe de pagos de los contratos del proyecto C-1. Informes de Pagos de los Contratos (C1), Contrato 124 de 2009. El pago efectivo neto es el valor que gira la fiduciaria a los contratistas o beneficiarios de los pagos considerados así: Valor total acta ó factura, menos el valor de la amortización del anticipo otorgado, menos el valor de la retención de las garantías cuando exista esa condición. Este valor debe ser igual al reflejado en el informe de pagos de los Contratos “C-1” en la columna  “Valor del Pago “D” y su distribución por fuente de financiación y concordante con lo reportado en el informe F2 “Informe de pagos generado por el encargo fiduciario”. En la revisión efectuada mediante muestreo y cruce entre los formatos C-1 y F-2 del trimestre terminado a junio 30 de 2010, se determinó lo siguiente: En los pagos efectuados por Fuente BIRF en el Contrato 124 de 2009, correspondientes a las actas de obra No. 3, 4 y 5, después de amortización del anticipo y rete-garantía, y que figuran en el C1 por $111.6 millones, $148.3 y $307 millones respectivamente; presentan diferencias respecto de la casilla “Valor Neto D” del informe de pagos de la Fiducia F2 el cual refleja $219.6, 291.8 y $603.8 millones respectivamente. La anterior situación se presenta por debilidades de control interno relacionadas con la supervisión y reporte de la información que debe ser remitida en el Informe de pagos de los contratos del proyecto C1, lo que genera inconsistencia que afecta la razonabilidad del mencionado informe por valor de $548.2 millones con corte junio 30 de 2010. </t>
  </si>
  <si>
    <t>En revisión</t>
  </si>
  <si>
    <t>Hallazgo 36. Metroplus. - Debilidades en el control de la información emitida por el comité fiduciario para emitir los informes trimestrales con destino a la Junta Directiva y a la UCP. Comité Fiduciario, Informes Trimestrales. El numeral 5.5 del Convenio de Cofinanciación establece que el Comité Fiduciario deberá producir informes trimestrales con destino a la Junta Directiva y al Grupo de Transporte Masivo del Ministerio de Transporte. Sin embargo al realizar algunas pruebas de auditoría en agosto de 2010 relacionadas con la verificación y validación de la información del acta trimestral No. 16 de diciembre 18 de 2009, se evidenció que no estaba suscrita por quienes corresponde. Lo anterior por debilidades en el control de la información emitida por el comité fiduciario, lo que genera incertidumbre sobre la validez de la información remitida a los usuarios y pone en riesgo las decisiones tomadas.</t>
  </si>
  <si>
    <t>Coordinar con la secretaría del Comité Fiduciario  la debida diligencia en el archivo y remisión de las actas de acuerdo a lo contemplado en el convenio de cofinanciación.</t>
  </si>
  <si>
    <t xml:space="preserve">Archivo de los documentos del Comité Fiduciario al día y oportunas comunicaciones a las actas a las dependencias requeridas </t>
  </si>
  <si>
    <t>Instrucción en el Comité Fiduciario</t>
  </si>
  <si>
    <t>Instrucción</t>
  </si>
  <si>
    <t>Se solicito al encargo fiduciario agilizar la presentación de los reportes</t>
  </si>
  <si>
    <t>Hallazgo 37. Metroplus. - Debilidades de control en los procedimientos para la incorporación de recursos cofinanciables no registrados en el Estado de Inversión Acumulada por aportes de entes territoriales en especie. E.I.A.- Aportes Entes Territoriales en Especie. El informe de Estado de Inversión Acumulada - EIA, contiene en la sección de Ingresos, campo 0340 “Aportes Entes Territoriales En Especie” (Municipios, Gobernaciones, D. E., Áreas Metropolitanas), en el cual se registra los aportes recibidos en especie cofinanciables del proyecto. Se evidenció que existen gastos del proyecto realizados por el EDU por $169.7 millones del Convenio 514 como aportes cofinanciables de la vigencia 2004 del Municipio de Medellín, los cuales no han sido registrados en el Estado de Inversión Acumulada. Lo anterior por debilidades en los procedimientos de incorporación de los recursos cofinanciables, lo que genera subestimación por $169.7 en las siguientes cuentas del balance de prueba: 8355, 8916, 9390 y 9915; y afecta en la misma cuantía la razonabilidad del informe financiero EIA.</t>
  </si>
  <si>
    <t xml:space="preserve">Visita de seguimiento financiero  para asesorar al Ente Gestor en el registro de la información contable y </t>
  </si>
  <si>
    <t>El 6 de diciembre de 2010 se adelanto visita de seguimiento financiero</t>
  </si>
  <si>
    <t xml:space="preserve"> En el balance a 31 de diciembre de 2010 se efectuó el registro contable de los aportes en especie</t>
  </si>
  <si>
    <t xml:space="preserve">HALLAZGOS CON GRADO DE CUMPLIMIENTO PARCIAL  (AUDITORIAS TRANSPORTE MASIVO) </t>
  </si>
  <si>
    <r>
      <t xml:space="preserve">Hallazgo No 12 – vigencia 2007. </t>
    </r>
    <r>
      <rPr>
        <sz val="9.5"/>
        <rFont val="Arial"/>
        <family val="2"/>
      </rPr>
      <t>Justificación Adición Contrato 105 de 2007. La justificación presentada por el consultor para solicitar la adición del valor del contrato 105 de 2007 en $46 millones, no es clara, ni obedece a un estudio previo, se limita a señalar que “en todas las ciudades continua el desarrollo de las obras de infraestructura lo que ha generado nuevos frentes de información”…, aspecto que tampoco es aclarado en las consideraciones del adicional ni en la solicitud de prórroga, avalada por el coordinador. Esta situación se presenta por falta de mecanismos adecuados de seguimiento y evidencia un inadecuado control de actividades en la ejecución del contrato.</t>
    </r>
  </si>
  <si>
    <t>Se plantea como medida correctiva para futuros contratos requerir con grado de detalle la justificación para la  adición de los contratos, haciendo una evaluación de costo- beneficio y de la conveniencia de adicionar un contrato, frente a generar un nuevo proceso de contratación. Esta medida se plantea para futuros contratos debido a que el contrato No. 105 de 2007 ya se terminó y surtio el proceso de liquidación.</t>
  </si>
  <si>
    <t xml:space="preserve">Mejorar la evaluación en el proceso de seguimiento a solicitudes de adiciones de contratos. </t>
  </si>
  <si>
    <t>Elaborar un instructivo de lineamientos para la contratación de los consultores para  la Unidad Coordinadora del proyecto (UCP). que contemple entre otros,  la necesidad de justificar debidamente las prorrogas y/o adiciones de los contratos que ha suscrito la UCP.</t>
  </si>
  <si>
    <t>Toda prorroga y/o adición a los contratos debe estar justificada.</t>
  </si>
  <si>
    <t>Elaboración de un (1) de un instructirvo de lineamientos para la contratación de los consultores para la UCP.</t>
  </si>
  <si>
    <t>Instructivo de lineamientos para la contratación de los consultores para la UCP.</t>
  </si>
  <si>
    <t>Unidad Coordinadora del Proyecto - Sistema Integrado de Transporte Masivo</t>
  </si>
  <si>
    <t>A septiembre de 2010 se elaboró el Instructivo de contratación para la UCP.</t>
  </si>
  <si>
    <r>
      <rPr>
        <b/>
        <u/>
        <sz val="9.5"/>
        <rFont val="Arial"/>
        <family val="2"/>
      </rPr>
      <t>Verificación del cumplimiento y efectividad</t>
    </r>
    <r>
      <rPr>
        <b/>
        <sz val="9.5"/>
        <rFont val="Arial"/>
        <family val="2"/>
      </rPr>
      <t xml:space="preserve">: </t>
    </r>
    <r>
      <rPr>
        <sz val="9.5"/>
        <rFont val="Arial"/>
        <family val="2"/>
      </rPr>
      <t xml:space="preserve">A marzo de 2010, la auditoria verifica documentalmente que aunque la  UCP ha venido realizando las acciones propuestas se anota que </t>
    </r>
    <r>
      <rPr>
        <i/>
        <sz val="9.5"/>
        <rFont val="Arial"/>
        <family val="2"/>
      </rPr>
      <t>“Por tratarse de actividades de apoyo contratadas y que ya no se requerirán, no se encuentra procedente formular unidades de medida de las metas propuestas”.</t>
    </r>
    <r>
      <rPr>
        <sz val="9.5"/>
        <rFont val="Arial"/>
        <family val="2"/>
      </rPr>
      <t xml:space="preserve">  Situación no aceptable por cuanto sí se pueden implementar acciones correctivas tendientes a impedir que este tipo de situaciones ocurran nuevamente, implementando mecanismos de control que garanticen que las justificaciones presentadas para solicitar adiciones, en cualquier tipo de contratación, estén debidamente sustentadas. En conclusión la meta se encuentra vencida (31/12/2009), con un Avance Físico de la Ejecución de las Actividades del 0% y las acciones de mejoramiento propuestas no son efectivas.</t>
    </r>
  </si>
  <si>
    <r>
      <t xml:space="preserve">Hallazgo No  4 – Vigencia 2008, Componente 20 – Redes de Servicios Públicos. </t>
    </r>
    <r>
      <rPr>
        <sz val="9.5"/>
        <rFont val="Arial"/>
        <family val="2"/>
      </rPr>
      <t>En el estado de inversión acumulada se reflejan pagos por $92.175.5 millones por  concepto de redes de servicio público; en los proyectos en ejecución en las ciudades participantes. No obstante, en sus notas explicativas no se observa revelación de la asociación de dichos pagos total a gastos elegibles o parcialmente como no elegibles.</t>
    </r>
  </si>
  <si>
    <t>No aparece registrado valor alguno por concepto de inversión realizada en redes de servicos que por su condición deben ser a cargo de la empresa de servicios públicos, que existen según lo reportado en el informe de auditoría.</t>
  </si>
  <si>
    <t>Utilización de recursos del proyecto en gastos no elegibles para el mismo y que no aparecen por cobrar a ninguna empresa de servicio y que puede constituirse como una responsabilidad fiscal, además que el saldo mostrado en los estados financieros no es el real.</t>
  </si>
  <si>
    <t xml:space="preserve">Prestar asesoría técnica a Metroplus </t>
  </si>
  <si>
    <t>Informes financieros consistentes</t>
  </si>
  <si>
    <t>Visitas de seguimiento y asesoría al Ente Gestor</t>
  </si>
  <si>
    <r>
      <t xml:space="preserve">METROPLUS: Mediante acta suscrita por el Director de Infraestrucutra, la Directora Financira y la Contadora del 5 de mayo de 2010, sobre el componente de redes de servicios públicos se determinó que los gasto son elegibles pro este conceto furon cancelados con recursos adicionale entregados pro el municipio de Medellin, por lo tanto no hay reintegro de recursos.      </t>
    </r>
    <r>
      <rPr>
        <b/>
        <sz val="9.5"/>
        <rFont val="Arial"/>
        <family val="2"/>
      </rPr>
      <t>METROLINEA:  El 28 de mayo de 2010, con comprobante de egreso N° 2010000649 se registroel traslado de recursso crédito con cargo a Bucaramanga al encargo fiduciario Nación por valor de $289,9 millones, el 1 de junio de 2010 con comprobante N° 2010000039 se registró el traslado de recursos del convenio acueducto al encargo fiduciario Nación por valor $363,9 millones.</t>
    </r>
  </si>
  <si>
    <r>
      <rPr>
        <b/>
        <u/>
        <sz val="9.5"/>
        <rFont val="Arial"/>
        <family val="2"/>
      </rPr>
      <t>Verificación del cumplimiento y efectividad</t>
    </r>
    <r>
      <rPr>
        <b/>
        <sz val="9.5"/>
        <rFont val="Arial"/>
        <family val="2"/>
      </rPr>
      <t>:</t>
    </r>
    <r>
      <rPr>
        <sz val="9.5"/>
        <rFont val="Arial"/>
        <family val="2"/>
      </rPr>
      <t xml:space="preserve"> Falta terminar de depurar y registrar la totalidad de redes de servicios públicos principalmente en Metroplús que está revisando la elegibilidad de las actas para determinar los valores a cargo de los convenios. A 31 de diciembre de 2009, Metroplús no culminó la revisión total de los contratos para la definición de los gastos por redes de servicios público, quedó pendiente la depuración del contrato 077 con construcciones el Cóndor, tarea definida para el primer trimestre de 2010 y Metro línea, tiene pendiente de reintegro a fuente BIRF por municipio de Bucaramanga $289 millones, por convenio con el acueducto 363 millones para un total de 653 millones. En conclusión, la meta se encuentra vencida (31/12/2009), con un Avance Físico de la Ejecución de las Actividades del 60% y las acciones de mejoramiento propuestas son parcialmente efectivas.</t>
    </r>
  </si>
  <si>
    <r>
      <t>Hallazgo No  13 – Vigencia 2008, Conciliación Bancaria, Cuenta Designada.</t>
    </r>
    <r>
      <rPr>
        <sz val="9.5"/>
        <rFont val="Arial"/>
        <family val="2"/>
      </rPr>
      <t xml:space="preserve"> En la conciliación  bancaria cuenta designada SITM, del crédito 7231-CO, Banco de la República, a diciembre 31 de 2008, aparecen partidas de los meses de octubre, noviembre y diciembre, como retiros y utilización de recursos, aún no solicitados al BIRF por valor de US$ 136.969, y en la conciliación bancaria cuenta designada SITM, del crédito 7457-CO, por el mismo concepto el valor de US$12.287.921, si bien este es el procedimiento utilizado, estas solicitudes se deben formalizar y estos gastos legalizar, por lo menos trimestralmente, antes de ser enviados los informes pertinentes al Banco Mundial, de tal manera que además,  no queden gastos pendientes de legalización o justificación ante el banco, al final de la vigencia, ya que según se observó, los gastos del último trimestre, a diciembre de 2008, en el inicio del mes de marzo de 2009, aún no habían sido legalizados.</t>
    </r>
  </si>
  <si>
    <t>No se legalizan dentro del período contable la totalidad de los gastos efectuados.</t>
  </si>
  <si>
    <t>Al final de la vigencia, se causan y registran gastos que aún no tienen la aprobación del banco por lo que se puede estar mostrando en el Balance de Prueba saldos no reales.</t>
  </si>
  <si>
    <t>Legalizar trimestralmente los gastos de la UCP</t>
  </si>
  <si>
    <t>Legalización de gastos</t>
  </si>
  <si>
    <t>Legalizaciones</t>
  </si>
  <si>
    <t>Los US4 67,430,36 corresponde alos gastoa de la UCP  del mes de diciembre de 2009, imposible legalizarlos en el mismo mes por cuanto se requiere del extracto bancario de la cuenta especial a 31 de diciembre generado por la DTN, disponible a partir de la segunda quincena del mes de  enero.  Sin embargo  estos gastos quedaron legalizados el 22 de febrero de 2010</t>
  </si>
  <si>
    <r>
      <rPr>
        <b/>
        <u/>
        <sz val="9.5"/>
        <rFont val="Arial"/>
        <family val="2"/>
      </rPr>
      <t>Verificación del cumplimiento y efectividad:</t>
    </r>
    <r>
      <rPr>
        <sz val="9.5"/>
        <rFont val="Arial"/>
        <family val="2"/>
      </rPr>
      <t xml:space="preserve"> se legalizaron los gastos comentados, no obstante, a diciembre 31 de 2009, quedaron gastos pendientes de legalización ante el Banco mundial por valor de U$67,430, del crédito 7457-CO. En conclusión, la meta se encuentra vencida (31/12/2009), con un Avance Físico de la Ejecución de las Actividades del 80% y las acciones de mejoramiento propuestas son parcialmente efectivas. </t>
    </r>
  </si>
  <si>
    <r>
      <t xml:space="preserve">Hallazgo No 14 – Vigencia 2008, Gastos e Ingresos. </t>
    </r>
    <r>
      <rPr>
        <sz val="9.5"/>
        <rFont val="Arial"/>
        <family val="2"/>
      </rPr>
      <t>Los gastos y los ingresos del proyecto, incluyendo los de las vigencias anteriores, reportados por la UCP, presentan diferencias a 31 de diciembre de 2008, en los valores mostrados en el balance de prueba, el estado de inversión acumulada y en el anexo No. 2 TOR`s de auditoría, ya que la información debe ser homogénea, uniforme y comparativa. Por lo anterior se crea incertidumbre y falta de confiabilidad sobre las cifras reflejadas, lo que afecta la razonabilidad de los estados y anexos presentados.</t>
    </r>
  </si>
  <si>
    <t>el anexo N.2 no contempla la totalidad de conceptos que se tienen en el Estado de Inversión Acumulada y en el balance de prueba es tomado unicamente los gastos e ingresos del  período</t>
  </si>
  <si>
    <t>tomando la totalidad de los gastos de las vigencias corridas del proyecto, los ingresos y gastos no concuerdan, lo que crea incertidumbre y falta de confiabilidad sobre las cifras reflejadas y afecta la razonabilidad de los Estados Financieros y anexos presentados.</t>
  </si>
  <si>
    <t>Actualizar el Manual Financiero</t>
  </si>
  <si>
    <t>Establecer procedimiento para el registro de los ingresos y gastos del proyecto</t>
  </si>
  <si>
    <t>Actualización del manual financiero</t>
  </si>
  <si>
    <t xml:space="preserve">Manual Financiero </t>
  </si>
  <si>
    <t>Los informes financieros a 31 de diciembre de 2010 son consisitentes y no presentan diferencias entre el balance, el EIA y el anexo N° 2 . Igualmente se actualizo el Manual Financiero el noviembre de 2010</t>
  </si>
  <si>
    <r>
      <rPr>
        <b/>
        <u/>
        <sz val="9.5"/>
        <rFont val="Arial"/>
        <family val="2"/>
      </rPr>
      <t>Verificación del cumplimiento y efectividad</t>
    </r>
    <r>
      <rPr>
        <u/>
        <sz val="9.5"/>
        <rFont val="Arial"/>
        <family val="2"/>
      </rPr>
      <t>:</t>
    </r>
    <r>
      <rPr>
        <sz val="9.5"/>
        <rFont val="Arial"/>
        <family val="2"/>
      </rPr>
      <t xml:space="preserve"> A pesar que los ingresos y los gastos, según el estado de Inversión acumulada, coinciden con los del anexo 1 de los TOR`s de auditoría, los reflejados en el balance de prueba presentan diferencias tanto en gastos como en ingresos, con el mencionado anexo de la vigencia de 2009. En conclusión, la meta se encuentra vencida (31/12/2009), con un Avance Físico de la Ejecución de las Actividades del 50% y las acciones de mejoramiento propuestas son parcialmente efectivas.</t>
    </r>
  </si>
  <si>
    <r>
      <t xml:space="preserve">Hallazgo No   17 – Vigencia 2008, Giros y legalizaciones. </t>
    </r>
    <r>
      <rPr>
        <sz val="9.5"/>
        <rFont val="Arial"/>
        <family val="2"/>
      </rPr>
      <t>En el anexo 31 presentado por la UCP, de la relación de giros vs. justificaciones de acuerdo a los SOE`s de cada ente gestor de las ciudades participantes, se observa que Metroplús está legalizando recursos por valor superior a los girados en un monto de $7.009.7 millones, lo cual se constituye en una inconsistencia que resta confiabilidad a las cifras y da a entender la existencia de inconvenientes en el adecuado registro de los gastos.</t>
    </r>
  </si>
  <si>
    <t>Inconsistencias en la elaboración y en la revisión del anexo No. 31 de giros y justificaciones, que no fueron explicads por transmetro.</t>
  </si>
  <si>
    <t>falta de confiabilidad en las cifras presentadas.</t>
  </si>
  <si>
    <t>Prestar asesoría técnica a los Entes Gestores</t>
  </si>
  <si>
    <t>Asesorar a los entes Gestores</t>
  </si>
  <si>
    <t>Asesoría</t>
  </si>
  <si>
    <t xml:space="preserve">Se asesoró a Metrolinea y en SOE a 31 de diciembre presenta gastos BIRF por $146,828 millones y aportes por la misma fuente por $168,573 millones. L a actualización del Manual Financiero a noviembre de 2010, contempla la dinámica para la utilización de la retegarantía. </t>
  </si>
  <si>
    <r>
      <rPr>
        <b/>
        <u/>
        <sz val="9.5"/>
        <color indexed="8"/>
        <rFont val="Arial"/>
        <family val="2"/>
      </rPr>
      <t>Verificación del cumplimiento y efectividad:</t>
    </r>
    <r>
      <rPr>
        <sz val="9.5"/>
        <color indexed="8"/>
        <rFont val="Arial"/>
        <family val="2"/>
      </rPr>
      <t xml:space="preserve"> A pesar de ser impartidas instrucciones por la UCP, Metrolínea sigue presentando cifras negativas en el anexo No. 31; es decir, legalizando un mayor valor del recibido en los giros con una diferencia adicional legalizada de $693.5 millones. En conclusión, la meta se encuentra vencida (31/12/2009), con un Avance Físico de la Ejecución de las Actividades nulo y las acciones de mejoramiento propuestas son no efectivas.  </t>
    </r>
  </si>
  <si>
    <r>
      <t xml:space="preserve">Hallazgo No   20 – vigencia 2008, </t>
    </r>
    <r>
      <rPr>
        <b/>
        <sz val="9.5"/>
        <rFont val="Arial"/>
        <family val="2"/>
      </rPr>
      <t xml:space="preserve">Plan Operativo Anual (POA). </t>
    </r>
    <r>
      <rPr>
        <sz val="9.5"/>
        <rFont val="Arial"/>
        <family val="2"/>
      </rPr>
      <t xml:space="preserve">La UCP no cumple a cabalidad con la obligación dispuesta en el artículo 1, numeral 1.3  de la resolución 3500 de 2004 dado que no son evidentes sus labores como supervisor en la implementación del Plan y en el control de la elaboración y envío del Plan Operativo Anual por parte de la totalidad de los Entes Gestores, en los términos de oportunidad y forma fijados por el Manual Operativo y/o el Manual Financiero. (Lo anterior se manifiesta ya que no todos los entes gestores envían el POA a  la UCP; no todos los POA enviados cumplen con las características establecidas en el Manual Operativo; la UCP acepta como POA, el “Flujo de Caja” o “Flujo de Fondos”, documentos que no cumplen cabalmente las características del POA y, por lo tanto, no lo reemplazan; la UCP no exige a los Entes Gestores la presentación de los respectivos POA en los términos de oportunidad y forma requeridos, etc.).  </t>
    </r>
  </si>
  <si>
    <t>Carencia, insuficiencia y/o inoportunidad en la aplicaciòn de mecanismos de control para el eficaz cumplimiento de las funciones que en tal sentido le han sido conferidas legalmente a la Unidad Coordinadora Del Proyecto,  Ministerio.de Transporte y de aquellos requisitos pactados contractualmente con el BIRF</t>
  </si>
  <si>
    <t>Se incrementa el riesgo de incumplimiento de requisitos establecidos legalmente. Probable Inoportunidad y/o deficiencia en la toma de decisiones e implementación de acciones correctivas tendientes a la mejora continua del proceso de realizaciòn de desembolsos.</t>
  </si>
  <si>
    <t>Elaboración lista de chequeo</t>
  </si>
  <si>
    <t>Optimizar los mecanismos de seguimiento y control</t>
  </si>
  <si>
    <t>Lista de chequeo</t>
  </si>
  <si>
    <t>Trimestralmente la UCP adelanta reuniones de seguimiento a los Planes de Adquisión y a los POAS de los proyectos SITM</t>
  </si>
  <si>
    <r>
      <rPr>
        <b/>
        <u/>
        <sz val="9.5"/>
        <color indexed="8"/>
        <rFont val="Arial"/>
        <family val="2"/>
      </rPr>
      <t>Verificación del cumplimiento y efectividad:</t>
    </r>
    <r>
      <rPr>
        <sz val="9.5"/>
        <color indexed="8"/>
        <rFont val="Arial"/>
        <family val="2"/>
      </rPr>
      <t xml:space="preserve"> La auditoria no evidencia la existencia de la “Lista de chequeo sobre oportunidad, forma y consistencia” en la presentación de los POA de cada SITM. En conclusión la meta se encuentra vencida (31/12/2009), con un Avance Físico de la Ejecución de las Actividades del 80% y las acciones de mejoramiento propuestas son parcialmente efectivas.</t>
    </r>
  </si>
  <si>
    <r>
      <t xml:space="preserve">Hallazgo No   22 – vigencia 2008, Seguimiento a elegibilidad de gastos. </t>
    </r>
    <r>
      <rPr>
        <sz val="9.5"/>
        <color indexed="8"/>
        <rFont val="Arial"/>
        <family val="2"/>
      </rPr>
      <t>En general, los entes gestores expidieron certificaciones en relación a compromisos y pagos, en el sentido de que sus actuaciones en el tema de elegibilidad y financiamiento, se ajustaron a lo previsto en el contrato del crédito y en otras disposiciones que se refieren al tema. Sin embargo, de acuerdo a las observaciones reportadas por las auditorias realizadas a los entes gestores, se evidencian posibles gastos no elegibles con cargo a los recursos Nación, no detectados por la UCP  en la supervisión que debe realizar a la elegibilidad de los gastos</t>
    </r>
  </si>
  <si>
    <t>Seguimiento trimestral al plan de mejoramiento de los entes gestores</t>
  </si>
  <si>
    <t>Reuniones trimestrales de seguimiento</t>
  </si>
  <si>
    <t>ACTAS DE VISITA AREA FINANCIERA</t>
  </si>
  <si>
    <t xml:space="preserve">En la vigancia 2010, se  adelantaron   5  visitas de seguimiento financiero  a los Entes Gestores,  adicionalmente se desarrollan reuniones trimestrales de seguineto a los Planes de Adquisión a los POA y a los Planes de mejoramiento con los Entes Gestores. </t>
  </si>
  <si>
    <r>
      <rPr>
        <b/>
        <u/>
        <sz val="9.5"/>
        <color indexed="8"/>
        <rFont val="Arial"/>
        <family val="2"/>
      </rPr>
      <t>Verificación del cumplimiento y efectividad</t>
    </r>
    <r>
      <rPr>
        <u/>
        <sz val="9.5"/>
        <color indexed="8"/>
        <rFont val="Arial"/>
        <family val="2"/>
      </rPr>
      <t>:</t>
    </r>
    <r>
      <rPr>
        <sz val="9.5"/>
        <color indexed="8"/>
        <rFont val="Arial"/>
        <family val="2"/>
      </rPr>
      <t xml:space="preserve"> A marzo de 2010, la auditoria verifica documentalmente que la UCP  incluyó dentro de las modificaciones realizadas al MANUAL FIANANCIERO (numeral 2.4.1.5) la obligatoriedad de que cada ente gestor certifique antes de cada pago, la elegibilidad de los gastos. El Manual en mención fue adoptado a partir de Octubre de 2009 y se encuentra vigente a la fecha. Aunque ya se han implementado las acciones correctivas propuestas,  el informe para la vigencia 2009 establece hallazgos similares al aquí presentado, situación que demuestra la inefectividad de las acciones de mejoramiento implementadas por la UCP.  En conclusión la meta se encuentra vencida (31/12/2009), con un Avance Físico de la Ejecución de las Actividades del 100%, sin embargo, las acciones de mejoramiento propuestas no han sido efectivas.</t>
    </r>
  </si>
  <si>
    <r>
      <t>Hallazgo No   25 – vigencia 2008, Modificaciones al Manual de Operaciones.</t>
    </r>
    <r>
      <rPr>
        <sz val="9.5"/>
        <color indexed="8"/>
        <rFont val="Arial"/>
        <family val="2"/>
      </rPr>
      <t xml:space="preserve"> La UCP, en el oficio de respuesta MT 20092100121271 del 26/03/09, manifiesta que los Estados Financieros Básicos del proyecto contemplados en el Manual de Operaciones, fueron suprimidos. Sin embargo, no suministra el soporte documental que evidencie el acuerdo entre la Nación y el Banco para modificar tal Manual (secciones 3 y 7) en éste sentido se contraviene,  presuntamente, lo dispuesto en éste aparte del contrato de empréstito  7457-CO y consecuentemente en el 7231-CO, articulo III, Sección 3.03, literal b: “…exceptuando lo que el prestatario y el Banco acuerden por escrito, el prestatario no debe derogar, modificar, suspender, renunciar o dejar de hacer exigible el Manual Operativo o cualquier disposición del mismo…”</t>
    </r>
  </si>
  <si>
    <t>Se incrementa el riesgo de incumplimiento de requisitos establecidos legalmente y de aquellos requisitos pactados contractualmente con el BIRF. Probable Inoportunidad y/o deficiencia en la toma de decisiones e implementación de acciones correctivas tendientes a la mejora continua de los procesos que desarrolla la UCP</t>
  </si>
  <si>
    <t>No Objeción del Banco Mundial al Nuevo Manual de Operaciones</t>
  </si>
  <si>
    <t>Tener el soporte documental que evidencia el acuerdo entre la Nación y el Banco Mundial para la modficicación del Manual, dando cumplimiento al articulo III, Sección 3.03, literal b del contrato de Empréstito.</t>
  </si>
  <si>
    <t xml:space="preserve"> No Objeción del Banco Mundial por Escrito</t>
  </si>
  <si>
    <t>No Objeción Escrita</t>
  </si>
  <si>
    <t xml:space="preserve">El 9 de noviembre de 2009, el Banco Mundial da la No objeción al Manual de Operaciones. </t>
  </si>
  <si>
    <r>
      <rPr>
        <b/>
        <u/>
        <sz val="9.5"/>
        <color indexed="8"/>
        <rFont val="Arial"/>
        <family val="2"/>
      </rPr>
      <t>Verificación del cumplimiento y efectividad:</t>
    </r>
    <r>
      <rPr>
        <sz val="9.5"/>
        <color indexed="8"/>
        <rFont val="Arial"/>
        <family val="2"/>
      </rPr>
      <t xml:space="preserve"> A marzo de 2010, existe un nuevo documento denominado </t>
    </r>
    <r>
      <rPr>
        <i/>
        <sz val="9.5"/>
        <color indexed="8"/>
        <rFont val="Arial"/>
        <family val="2"/>
      </rPr>
      <t xml:space="preserve">“Manual de Operaciones” </t>
    </r>
    <r>
      <rPr>
        <sz val="9.5"/>
        <color indexed="8"/>
        <rFont val="Arial"/>
        <family val="2"/>
      </rPr>
      <t>que reemplazaría al adoptado en el año 2005. Sin embargo éste no ha sido adoptado formalmente por la partes, tal y como se dispone en el contrato de empréstito.  En conclusión la meta se encuentra vencida (31/12/2009), con un Avance Físico de la Ejecución de las Actividades del 70% y las acciones de mejoramiento propuestas no han sido efectivas</t>
    </r>
  </si>
  <si>
    <r>
      <t xml:space="preserve">Hallazgo No   26 – vigencia 2008, UCP - Seguimiento a salvaguardas, Aspectos Ambientales. </t>
    </r>
    <r>
      <rPr>
        <sz val="9.5"/>
        <color indexed="8"/>
        <rFont val="Arial"/>
        <family val="2"/>
      </rPr>
      <t>La auditoria no evidencia en los respectivos informes de la UCP un pronunciamiento de ésta, sobre el cabal cumplimientos por parte de los Entes Gestores de las siguientes obligaciones contenidas en el Contrato de Empréstito, Convenios de Cofinanciación,  Manual Operativo y Resolución 3500/04. La UCP, presuntamente, carece de Informes del Área Ambiental periódicos que demuestren su gestión en cumplimiento de las funciones que, al respecto, le fueron conferidas.</t>
    </r>
  </si>
  <si>
    <t xml:space="preserve">Elaboración de informes trimestrales especificos del Area de Gestión Ambiental  debidamente archivados en el Archivo de la UCP. </t>
  </si>
  <si>
    <t>Informes de Gestión ambiental trimestrales.</t>
  </si>
  <si>
    <t>Informes de gestión ambiental</t>
  </si>
  <si>
    <t>En el archivo de la UCP reposan los informes ambientales año 2010.</t>
  </si>
  <si>
    <r>
      <rPr>
        <b/>
        <u/>
        <sz val="9.5"/>
        <rFont val="Arial"/>
        <family val="2"/>
      </rPr>
      <t>Verificación del cumplimiento y efectividad:</t>
    </r>
    <r>
      <rPr>
        <b/>
        <sz val="9.5"/>
        <rFont val="Arial"/>
        <family val="2"/>
      </rPr>
      <t xml:space="preserve"> </t>
    </r>
    <r>
      <rPr>
        <sz val="9.5"/>
        <rFont val="Arial"/>
        <family val="2"/>
      </rPr>
      <t>A marzo de 2010, la auditoria verifica documentalmente que el AREA DE GESTIÒN AMBIENTAL DE LA UCP presentó solamente un primer  Informe a diciembre de 2009, sin embargo, la fecha pactada de iniciación de las metas es agosto de 2009, en estas circunstancias, se esperarían Informes Trimestrales con corte a Octubre 2009, enero 2010, abril 2010, julio de 2010 y así sucesivamente. En consecuencia, la auditoria determina que aunque ya se ha presentado un primer informe, el compromiso de presentación periódica no se ha dado. En conclusión, la meta se encuentra vigente (31/08/10), con un Avance Físico de la Ejecución de las Actividades del 50%, sin embargo, las acciones de mejoramiento propuestas no han sido efectivas.</t>
    </r>
  </si>
  <si>
    <r>
      <t>Hallazgo No 27 – vigencia 2008, Deficiencias puntuales relacionadas con Aspectos Ambientales.</t>
    </r>
    <r>
      <rPr>
        <sz val="9.5"/>
        <color indexed="8"/>
        <rFont val="Arial"/>
        <family val="2"/>
      </rPr>
      <t xml:space="preserve"> Como resultado del proceso auditor se identificaron varias situaciones irregulares puntuales en la ejecución de la fase de construcción de los SITM. Lo anterior, permite evidenciar deficiencias en desarrollo de las respectivas actividades que debe ejecutar la UCP para asegurar el cumplimiento de los compromisos y acciones acordadas en cada “Contrato Subsidiario” para la supervisión, mitigación y monitoreo en cuanto a los aspectos ambientales y las demás estipuladas en el EMP y PARs.</t>
    </r>
  </si>
  <si>
    <r>
      <t>Verificación del cumplimiento y efectividad</t>
    </r>
    <r>
      <rPr>
        <b/>
        <sz val="9.5"/>
        <rFont val="Arial"/>
        <family val="2"/>
      </rPr>
      <t>:</t>
    </r>
    <r>
      <rPr>
        <sz val="9.5"/>
        <rFont val="Arial"/>
        <family val="2"/>
      </rPr>
      <t xml:space="preserve"> A marzo de 2010, la auditoria verifica documentalmente que el AREA DE GESTIÒN AMBIENTAL DE LA UCP presentó solamente un primer  Informe a diciembre de 2009, sin embargo, la fecha pactada de iniciación de las metas es agosto de 2009, en estas circunstancias, se esperarían Informes Trimestrales con corte a Octubre 2009, enero 2010, abril 2010, julio de 2010 y así sucesivamente. En consecuencia, la auditoria determina que aunque ya se ha presentado un primer informe, el compromiso de presentación periódica no se ha dado; además, la fecha de terminación de esta meta aún no se ha cumplido motivo por el cual las acciones de mejoramiento formuladas continúan vigentes. </t>
    </r>
  </si>
  <si>
    <r>
      <t>El único informe presentado por el Área de Gestión Ambiental no muestra seguimiento puntual de cada hallazgo identificado por las Gerencias Departamentales de la CGR en cada SITM, la UCP se limitó a comunicar nuevamente el hallazgo al Ente Gestor sin que se evidencie gestión de su parte en aras de acompañar, apoyar y/o exigir, dada su calidad de supervisor, la solución de las deficiencias identificadas.  En conclusión la meta se encuentra vigente (31/08/2010), con un Avance Físico de la Ejecución de las Actividades nulo. Las acciones de mejoramiento propuestas no han sido efectivas ya que</t>
    </r>
    <r>
      <rPr>
        <sz val="9.5"/>
        <color indexed="8"/>
        <rFont val="Arial"/>
        <family val="2"/>
      </rPr>
      <t xml:space="preserve"> </t>
    </r>
    <r>
      <rPr>
        <sz val="9.5"/>
        <rFont val="Arial"/>
        <family val="2"/>
      </rPr>
      <t>el informe para la vigencia 2009 establece hallazgos similares al aquí presentado, situación que demuestra la inefectividad de las acciones de mejoramiento implementadas por la UCP.</t>
    </r>
  </si>
  <si>
    <r>
      <t>Hallazgo No   28 – vigencia 2008, Seguimiento a salvaguardas, Gestión Social en reasentamientos.</t>
    </r>
    <r>
      <rPr>
        <sz val="9.5"/>
        <rFont val="Arial"/>
        <family val="2"/>
      </rPr>
      <t xml:space="preserve"> No se evidencia hasta ahora en los respectivos informes de la UCP un pronunciamiento de ésta, sobre el cabal cumplimiento por parte de los Entes Gestores en cuanto a los Planes de Reasentamiento, de las siguientes obligaciones contenidas en el Contrato de Empréstito, Convenios de Cofinanciación y Manual Operativo. Ni Informes en donde se plasme el desarrollo, por parte del consultor,  de estrategias de sostenibilidad de la política de reasentamientos, relacionadas con las políticas públicas y de ordenamiento territorial de cada una de las ciudades.</t>
    </r>
  </si>
  <si>
    <t>El documento  “Informe de cumplimiento donde se consolide el estado de cumplimiento de la salvaguarda de reasentamientos en cada ente gestor”, se presentó formalmente dentro del informe mensual, correspondiente al mes de octubre del contrato 007 de 2009. Por lo anterior, se encuentra formalizado.</t>
  </si>
  <si>
    <t xml:space="preserve">Informe Salvaguardas  Gestion Social  </t>
  </si>
  <si>
    <t>Entrega formal de informe</t>
  </si>
  <si>
    <t>El informe correspondiente reposa en la carpeta del contrato No., 07 de 2009 suscrito con el Consultor carlos Alberto Molina Prieto.</t>
  </si>
  <si>
    <r>
      <rPr>
        <b/>
        <u/>
        <sz val="9.5"/>
        <rFont val="Arial"/>
        <family val="2"/>
      </rPr>
      <t>Verificación del cumplimiento y efectividad:</t>
    </r>
    <r>
      <rPr>
        <sz val="9.5"/>
        <rFont val="Arial"/>
        <family val="2"/>
      </rPr>
      <t xml:space="preserve"> A marzo de 2010, la auditoria verifica documentalmente que el AREA DE GESTIÒN SOCIAL EN REASENTAMIENTOS DE LA UCP ha elaborado el </t>
    </r>
    <r>
      <rPr>
        <i/>
        <sz val="9.5"/>
        <rFont val="Arial"/>
        <family val="2"/>
      </rPr>
      <t>“Informe de cumplimiento donde se consolide el estado de cumplimiento de la salvaguarda de reasentamientos en cada ente gestor”;</t>
    </r>
    <r>
      <rPr>
        <sz val="9.5"/>
        <rFont val="Arial"/>
        <family val="2"/>
      </rPr>
      <t xml:space="preserve"> sin embargo, se evidencia que el mismo, no ha sido formalmente presentado (a la UCP y/o al supervisor del contrato de consultoría). En conclusión, la meta se encuentra vencida (31/12/09), con un Avance Físico de la Ejecución de las Actividades del 80%, sin embargo, las acciones de mejoramiento propuestas son parcialmente efectivas dada su no formalización.</t>
    </r>
  </si>
  <si>
    <r>
      <t>Hallazgo No   29 – vigencia 2008, Deficiencias puntuales relacionadas con Gestión Social y Reasentamientos.</t>
    </r>
    <r>
      <rPr>
        <sz val="9.5"/>
        <rFont val="Arial"/>
        <family val="2"/>
      </rPr>
      <t xml:space="preserve"> Se identificaron varias deficiencias relacionadas con el desarrollo de las actividades que debe ejecutar la UCP para asegurar que los compromisos y acciones acordadas en desarrollo de cada “Contrato Subsidiario” para la mitigación y monitoreo en cuanto al reasentamiento y la rehabilitación de las personas afectadas.</t>
    </r>
  </si>
  <si>
    <t>Enviar comunicación a los entes gestores sobre las deficiencias identificadas. Informar sobre seguimiento trimestral a las acciones de mejoramiento establecidas por cada ente gestor. Desarrollar reunión trimestral de seguimiento al avance y efectividad de las acciones de mejoramiento, con cada uno de los  entes gestores. Elaborar acta trimestral sobre el avance de las acciones.</t>
  </si>
  <si>
    <t>Seguimiento puntual a cada uno de los hallazgos.</t>
  </si>
  <si>
    <t>Comunicación a los entes gestores sobre los hallazgos. Reunión trimestral de seguimineto y elaboración de acta de avance.</t>
  </si>
  <si>
    <t>Reunion trimestral y acta.</t>
  </si>
  <si>
    <t xml:space="preserve">Se realizaron las 3 reuniones de seguimiento a los entes gestores, cuya documentación reposa en el archivo de esta UCP. </t>
  </si>
  <si>
    <r>
      <rPr>
        <b/>
        <u/>
        <sz val="9.5"/>
        <rFont val="Arial"/>
        <family val="2"/>
      </rPr>
      <t>Verificación del cumplimiento y efectividad:</t>
    </r>
    <r>
      <rPr>
        <sz val="9.5"/>
        <rFont val="Arial"/>
        <family val="2"/>
      </rPr>
      <t xml:space="preserve"> A marzo de 2010, los informes presentados por el área no muestra seguimiento puntual de cada hallazgo identificado por las Gerencias Departamentales de la CGR en cada SITM, la UCP se limitó a comunicar nuevamente el hallazgo al Ente Gestor sin que se evidencie gestión de su parte en aras de acompañar, apoyar y/o exigir, dada su calidad de supervisor, la solución de las deficiencias identificadas.  En conclusión la meta se encuentra vencida (31/12/2009), con un Avance Físico de la Ejecución de las Actividades del 70%. Las acciones de mejoramiento propuestas no han sido efectivas ya que el informe para la vigencia 2009 establece hallazgos similares al aquí presentado, situación que demuestra la inefectividad de las acciones de mejoramiento implementadas por la UCP.</t>
    </r>
  </si>
  <si>
    <r>
      <t>Hallazgo No   30 – vigencia 2008, Adquisición de predios.</t>
    </r>
    <r>
      <rPr>
        <sz val="9.5"/>
        <rFont val="Arial"/>
        <family val="2"/>
      </rPr>
      <t xml:space="preserve"> Contraviniendo lo estipulado en el contrato 7231-CO, articulo III, sección 3.07 b), el prestatario, en ninguno de los casos, ha garantizad  o que antes de iniciar la ejecución de la parte B1 del proyecto haya tenido lugar la adquisición de la totalidad de los terrenos, estructuras y demás activos necesarios requeridos para el desarrollo del proyecto. En este orden de ideas, para todos los SITM, los programas de adquisición de predios, reasentamientos y compensaciones, se han venido ejecutando a la par con la fase de construcción, incrementándose el riesgo de que a causa de retrasos en los programas mencionados, se atrasen de manera significativa los cronogramas de ejecución de los contratos de obra e inclusive, la entrada en operación de cada Sistema. </t>
    </r>
  </si>
  <si>
    <t>El nuevo Manual de Operaciones se encuentra adoptado por las partes desde noviembre de 2009, fecha en que se recibe la No Objeción del Banco Mundial. En consecuencia, las licitaciones del año 2010, consideran el diligenciamiento del formato previo a la apertura de licitaciones, que da cuenta del estado de avance de la adquisición predial.</t>
  </si>
  <si>
    <t>Formalizar el cumplimiento de la meta. Implementar formato de avance de adqusición predial.</t>
  </si>
  <si>
    <t>Implementación del formato previo a la apertura de las licitaciones (tema predial)</t>
  </si>
  <si>
    <t xml:space="preserve">Formato para las  licitaciones públicas. </t>
  </si>
  <si>
    <t xml:space="preserve">El formato se encuentra implementado por  los Entes Gestores. </t>
  </si>
  <si>
    <r>
      <rPr>
        <b/>
        <u/>
        <sz val="9.5"/>
        <color indexed="8"/>
        <rFont val="Arial"/>
        <family val="2"/>
      </rPr>
      <t>Verificación del cumplimiento y efectividad</t>
    </r>
    <r>
      <rPr>
        <u/>
        <sz val="9.5"/>
        <color indexed="8"/>
        <rFont val="Arial"/>
        <family val="2"/>
      </rPr>
      <t>:</t>
    </r>
    <r>
      <rPr>
        <sz val="9.5"/>
        <color indexed="8"/>
        <rFont val="Arial"/>
        <family val="2"/>
      </rPr>
      <t xml:space="preserve"> A marzo de 2010, la auditoria verifica documentalmente la existencia del “protocolo de predios” el cual hace parte del nuevo Manual de Operaciones implementado por la UCP. Al respecto cabe resaltar que dicho Manual no ha sido adoptado formalmente entre las partes, por lo cual, se considera que la acción de mejoramiento no se ha cumplido a cabalidad.  En conclusión la meta se encuentra vencida (31/12/2009), con un Avance Físico de la Ejecución de las Actividades del 70%. Las acciones de mejoramiento propuestas son parcialmente efectivas. </t>
    </r>
  </si>
  <si>
    <r>
      <rPr>
        <b/>
        <sz val="9.5"/>
        <color indexed="8"/>
        <rFont val="Arial"/>
        <family val="2"/>
      </rPr>
      <t>Hallazgo No   32 – vigencia 2008 y Hallazgo No 27 – vigencia 2007 , UCP –  Indicadores</t>
    </r>
    <r>
      <rPr>
        <sz val="9.5"/>
        <color indexed="8"/>
        <rFont val="Arial"/>
        <family val="2"/>
      </rPr>
      <t>. La UCP ha cumplido parcialmente el objetivo de poner en conocimiento de cualquier interesado los objetivos del PNTU, las políticas del Gobierno Nacional,  las características generales de cada SITM, el estado de avance y alerta de cada Sistema; la información relativa a la “Línea Base” y el reporte periódico de indicadores (con su respectivo análisis), etc.</t>
    </r>
  </si>
  <si>
    <t>Seguimiento al Cumplimiento de la Resolución 4147 de 2.009 y el Reporte de Los Indicadores en la Página Web por parte de los Entes Gestores de los proyectos que se encuentran en operación.</t>
  </si>
  <si>
    <t xml:space="preserve">Reporte de los indicadores disponibles por parte de los Entes Gestores de los proyectos que se encuentran en operación, de acuerdo con la Resolución 4147 de 2.009. </t>
  </si>
  <si>
    <t>1. Revisión y consolidación del informe anual que deben presentar los Entes gestores en Enero de 2.011, indicando todos los indicadores reportados de la vigencia 2.010, de acuerdo con la Resolución 4147 de 2.009.</t>
  </si>
  <si>
    <t>Un informe de consolidación de los informes presentados por lo Entes Gestores de los Indicadores reportados durante la vigencia 2.010</t>
  </si>
  <si>
    <t xml:space="preserve">Se elaboró el informe relacionado con los indicadores con base en la información reportada por los entes gestores. </t>
  </si>
  <si>
    <r>
      <rPr>
        <b/>
        <u/>
        <sz val="9.5"/>
        <color indexed="8"/>
        <rFont val="Arial"/>
        <family val="2"/>
      </rPr>
      <t>Verificación del cumplimiento y efectividad:</t>
    </r>
    <r>
      <rPr>
        <sz val="9.5"/>
        <color indexed="8"/>
        <rFont val="Arial"/>
        <family val="2"/>
      </rPr>
      <t xml:space="preserve"> A marzo de 2010, la auditoria verifica documentalmente que se ha expedido la resolución que obliga a los Entes Gestores a publicar periódicamente los indicadores del respectivo SITM (Resolución 4147 del 07/09/2009 del Ministerio de Transporte). Así mismo, se verifica documentalmente  (Actas de reunión) la realización de capacitaciones y socialización de la norma ya enunciada. Las acciones propuestas aún están vigentes por lo que se considera indispensable realizar una evaluación posterior (una vez venzan los términos) con el objetivo de determinar la real efectividad de las actividades propuestas.  En conclusión la meta se encuentra vigente (30/06/2010), con un Avance Físico de la Ejecución de las Actividades del 50%. Las acciones de mejoramiento propuestas han sido parcialmente efectivas.</t>
    </r>
  </si>
  <si>
    <r>
      <rPr>
        <b/>
        <sz val="9.5"/>
        <color indexed="8"/>
        <rFont val="Arial"/>
        <family val="2"/>
      </rPr>
      <t>Hallazgo No   33 – vigencia 2008 y Hallazgos 25 y 26 – vigencia 2007 , UCP –  Actividades de Coordinación, sobreoferta y reordenamiento de rutas</t>
    </r>
    <r>
      <rPr>
        <sz val="9.5"/>
        <color indexed="8"/>
        <rFont val="Arial"/>
        <family val="2"/>
      </rPr>
      <t>. Se identifican debilidades de la UCP en cuanto a sus funciones como coordinador de la implantación de cada proyecto SITM, específicamente en lo relacionado con los pobres resultados que hasta ahora se han obtenido en  el reordenamiento de rutas de transporte público y la eliminación de la sobreoferta  en los municipios en donde se vienen implementando los Sistemas. Las experiencias que hasta el momento han tenido la UCP y los demás entes involucrados deben ser consideradas para optimizar tal proceso en los SITM próximos a entrar en operación, tratando de evitar que situaciones como la que actualmente afecta a Megabús se vuelva a presentar. La anterior afirmación se sustenta en varias situaciones identificadas en desarrollo del proceso auditor y contraviene lo dispuesto en la Resolución No 3500 de 2004, articulo 1, numeral 5.4.</t>
    </r>
  </si>
  <si>
    <t xml:space="preserve">Enviar comunicación a los Entes Gestores sobre las deficiencias identificadas. Informar sobre seguimiento trimestral a las acciones de mejoramiento establecidas por cada ente gestor. Realizar reunión trimestral de seguimiento al avance y efectividad de las acciones de mejoramiento, con cada uno de los entes gestores. Elaborar acta trimestral sobre el avance de las acciones. </t>
  </si>
  <si>
    <t xml:space="preserve">Seguimiento puntual a cada uno de los hallazgos de la CGR.  </t>
  </si>
  <si>
    <t xml:space="preserve">Comunicación a los Entes  Gestores sobre los hallazgos. Reunión trimestral de seguimiento y elaboración de acta de avance. </t>
  </si>
  <si>
    <t>Reunión trimestral  y actas.</t>
  </si>
  <si>
    <t xml:space="preserve">Se realizaron las 3 reuniones de seguimiento a los entes gestores, cuya documentación reposa en el archivo de esta UCP. 
Se remitieron las comunicaciones a los entes gestores cuando se requirió hacer recomendaciones por parte de la UCP.  </t>
  </si>
  <si>
    <r>
      <rPr>
        <b/>
        <u/>
        <sz val="9.5"/>
        <color indexed="8"/>
        <rFont val="Arial"/>
        <family val="2"/>
      </rPr>
      <t>Verificación del cumplimiento y efectividad</t>
    </r>
    <r>
      <rPr>
        <u/>
        <sz val="9.5"/>
        <color indexed="8"/>
        <rFont val="Arial"/>
        <family val="2"/>
      </rPr>
      <t>:</t>
    </r>
    <r>
      <rPr>
        <sz val="9.5"/>
        <color indexed="8"/>
        <rFont val="Arial"/>
        <family val="2"/>
      </rPr>
      <t xml:space="preserve"> Los informes presentados por la UCP no muestra seguimiento puntual de cada hallazgo identificado por las Gerencias Departamentales de la CGR en cada SITM, no se evidencia gestión de su parte en aras de acompañar, apoyar y/o exigir, dada su calidad de supervisor, la solución de las deficiencias identificadas. La UCP se limitó a comunicar nuevamente a los Entes Gestores los hallazgos de la CGR, sin que se evidencie gestión adicional. En conclusión la meta se encuentra vencida (31/12/2009), con un Avance Físico de la Ejecución de las Actividades del 10%. Las acciones de mejoramiento propuestas no han sido efectivas ya que el informe para la vigencia 2009 establece hallazgos similares al aquí presentado, situación que demuestra la inefectividad de las acciones de mejoramiento implementadas por la UCP.  </t>
    </r>
  </si>
  <si>
    <r>
      <t xml:space="preserve">Hallazgo No   34, UCP –  vigencia 2008. Área de Obras y Adquisiciones. </t>
    </r>
    <r>
      <rPr>
        <sz val="9.5"/>
        <rFont val="Arial"/>
        <family val="2"/>
      </rPr>
      <t xml:space="preserve">La resolución No 3500 de 2004, articulo primero, numeral 2 contempla dentro de las funciones a desarrollarse en el “Área de obras y adquisiciones” (aparte de las de asesoramiento), las correspondientes a la supervisión: “…Supervisar los procesos de contratación (obras, bienes y consultorías)…”. Sin embargo, la auditoria no evidencia en los respectivos informes de la UCP un pronunciamiento de ésta, sobre el cabal cumplimiento por parte de los Entes Gestores de las obligaciones contenidas en el Contrato de Empréstito, Convenios de Cofinanciación,  Manual Operativo, relacionadas con el cumplimiento de los procedimientos estipulados por  el BIRF respecto a las Adquisiciones. </t>
    </r>
  </si>
  <si>
    <t xml:space="preserve">1. Realizar seguimiento trimestral de los planes de mejoramiento mediante reuniones específicas.
2. Incluir dentro de la agenda de las dos (2) Misiones que desarrolla el Banco Mundial el estado de los hallazgos de la CGR.
3. Enviar comunicación a los entes gestores , con las recomendaciones derivadas de las visitas técnicas realizadas a los diferentes proyectos, por parte de la UCP. </t>
  </si>
  <si>
    <t>Seguimiento al cumplimineto de las normas del BM en aspectos relacionados con el area de adquisiciones, asi como, seguimiento a los procesos de licitacion y ejecucion y liquidación de los contratos de obra financiados con fuente Nación.</t>
  </si>
  <si>
    <t xml:space="preserve">1. Reunión trimestral para verificar el avance del plan de mejoramiento 
2. Visita de Misión del Banco Mundial
3. Remisión de las recomendaciones de cada visita técnica, </t>
  </si>
  <si>
    <t>1. Reuniones
2. Misiones BM
3. Recomendaciones</t>
  </si>
  <si>
    <t>Sumado a lo anterior, la auditoria identificó una serie de deficiencias en desarrollo de las etapas precontractuales, contractuales y post-contractuales adelantadas por los Entes Gestores, a saber: incumplimientos a los Planes de Adquisición, cláusulas contractuales y cronogramas de ejecución; suscripción de adiciones y prórrogas importantes, deficiencias significativas de calidad de obra y de cumplimiento de especificaciones técnicas, debilidades de interventoría, etc.  Situaciones no reflejadas en los Informes Técnicos de la UCP y, por ende, no advertidas por la misma. Lo anterior, permite evidenciar debilidades en la asesoría técnica, seguimiento, supervisión y las recomendaciones que debe realizar la Unidad respecto al cumplimiento de los objetivos previstos, máxime si la UCP dispone de profesionales en esas áreas técnicas quienes visitan de manera frecuente cada uno de los SITM.</t>
  </si>
  <si>
    <t xml:space="preserve">1. Remitir a los entes gestores  los hallazgos puntuales encontrados por la CGR y realizar seguimiento trimestral de los planes de mejoramiento mediante reuniones específicas.
2. Incluir dentro de la agenda de las dos (2) Misiones que desarrolla el Banco Mundial el estado de los hallazgos de la CGR.
3. Enviar comunicación a los entes gestores , con las recomendaciones derivadas de las visitas técnicas realizadas a los diferentes proyectos, por parte de la UCP. </t>
  </si>
  <si>
    <t>1. Reunión trimestral para verificar el avance del plan de mejoramiento 
2. Visita de Misión del Banco Mundial
3. Remisión de las recomendaciones de cada visita técnica, .</t>
  </si>
  <si>
    <t>1. Se realizaran cuatro  (4) reuniones específicas, con cada ente gestor,  para el seguimiento de los hallazgos de la contraloría.
2.  En las  dos (2) Misiones del Banco mundial, se incluirá en la agenda,  el estado del plan de mejoramiento  del respectivo ente gestor.
3. Enviar veinte (20) recomendaciones a los Entes Gestores de las visitas técnicas, realizadas trimestralmente.</t>
  </si>
  <si>
    <r>
      <rPr>
        <b/>
        <u/>
        <sz val="9.5"/>
        <rFont val="Arial"/>
        <family val="2"/>
      </rPr>
      <t>Verificación del cumplimiento y efectividad:</t>
    </r>
    <r>
      <rPr>
        <b/>
        <sz val="9.5"/>
        <rFont val="Arial"/>
        <family val="2"/>
      </rPr>
      <t xml:space="preserve"> </t>
    </r>
    <r>
      <rPr>
        <sz val="9.5"/>
        <rFont val="Arial"/>
        <family val="2"/>
      </rPr>
      <t>La UCP se limitó a comunicar los hallazgos a los Entes Gestores, sin embargo, los  informes presentados por la Unidad no muestra seguimiento puntual de cada hallazgo identificado por las Gerencias Departamentales de la CGR en cada SITM, no se evidencia gestión de su parte en aras de acompañar, apoyar y/o exigir, dada su calidad de supervisor, la solución de las deficiencias identificadas.  En conclusión la meta se encuentra vencida (31/12/2009), con un Avance Físico de la Ejecución de las Actividades del 10%. Las acciones de mejoramiento propuestas no han sido efectivas ya que el informe para la vigencia 2009 establece hallazgos similares al aquí presentado, situación que demuestra la inefectividad de las acciones de mejoramiento implementadas por la UCP.</t>
    </r>
  </si>
  <si>
    <t>Mediante Radicado MT 20114010230351 del 13/05/2011 la Coordinadora del grupo RUNT solicita al representante legal del consorcio PAI RUNT el diseño y ejecución de procedimientos de auditoría y conciliación a los ingresos generados por concepto de certificados de escuela. Asimismo solicita la presentación de informes periódicos que muestren el seguimiento a estos procesos de diseño de ejecución y auditoría y conciliación.</t>
  </si>
  <si>
    <t>Mediante radicado MT 20114010230641 del 13/05/2011, la Coordinadora del Grupo RUNT solicita al gerente de la concesión RUNT SA información relacionada con los protocolos de seguridad del sistema para cargues de tarifas.</t>
  </si>
  <si>
    <t>Mediante Acta del  9 de mayo de 2011,  se revisó, ajustó y aprobó el procedimiento.</t>
  </si>
  <si>
    <t>Se socializó procedimiento definido e implementado, mediante Circular 2011420028232-1 del 10 de junio de 2011 dirigida a CRC, ONAC y RUNT.</t>
  </si>
  <si>
    <t xml:space="preserve">Se revisaron los informes de la Conceión correspondientes a los meses de abril y mayo de 2011, para verificar el reprte de trámites por parte de los OT. </t>
  </si>
  <si>
    <t xml:space="preserve">Mediante oficios de fecha 10 de junio de 2011, se requirieron a 6 OT. </t>
  </si>
  <si>
    <t>1) Mediante radicado MT20113230067633 del 28/02/2011,  se solicita informe sobre el estado de los bienes entregados por el concesionario para mantener control de la entidad.</t>
  </si>
  <si>
    <t>Mediante memorando 20111410092023 del 07/06/2011, se envía proyecto de Resolución que reglamenta los costos del examen de aptitud física, mental y de coordinación motriz</t>
  </si>
  <si>
    <r>
      <t xml:space="preserve">TRANSCARIBE:  Verificado los informes financieros a 31 de diciembre de 2010 por parte de la UCP se establecio el ajuste en la cuenta 142404200360 Encargo Fiduciario presentando un saldo débito por $653,8111,944,55 que corresponde a la naturaleza de la cuenta, así mismo se aprecia que todas las cuentas del proyecto presentan saldos acorde con su naturaleza. </t>
    </r>
    <r>
      <rPr>
        <b/>
        <sz val="9.5"/>
        <rFont val="Arial"/>
        <family val="2"/>
      </rPr>
      <t>UCP:</t>
    </r>
    <r>
      <rPr>
        <sz val="9.5"/>
        <rFont val="Arial"/>
        <family val="2"/>
      </rPr>
      <t xml:space="preserve">  Cuentas del patrimonio: a 31 de diciembre se presenta en las notas explicativas toda las composición de la cuanta 3105 Hacienda Pública, capital fiscal, donde se concluye que a nivel del balance del proyecto extractado de la asignación interna SIIF 2401010001, solo desaparecerá el capital fiscal de la Nación negativo cuando en el movimiento de la vigencia 2011, se capitalice el superhabit del ejercio de la vigencia año 2010, subcuenta 311001 por valor de $59,224 milles.  </t>
    </r>
  </si>
  <si>
    <t>No hubo necesidad de esperar la entrada de la segunda fase del RUNT, porque el Ministerio de Transporte diseño, desarrolló e implementó el aplicativo de SIRENA, el cual es el sistema de información de recaudos por todo concepto para la Nación a través de códigos de barras en las cuentas a nombre del Ministerio, manejando la facturación de todas las especies venales y trámites.
Este sistema proporcionó información estratégica pudiendo validar y confrontar toda la información de fechas de trámites realizados por las DIRECCIONES TERRITORIALES, consolidando a través de reportes todo lo pagado con lo tramitado físicamente por cada dependencia y lo registrado en el sistema por cada uno de los trámites realizados.
Esto permitió al Ministerio evidenciar  inconsistencias en la mala digitación de fechas de trámites y cada dependencia realizó las modificaciones pertinentes para subsanar las diferencias presentadas.
Para mejorar el proceso de comunicación y las dificultades técnicas que se estaban presentando en las Direcciones Territoriales, el nuevo aplicativo fue diseñado para ser utilizado a través de la web y no de Galeón como se encontraba SIREV, proporcionando agilidad, continuidad, eficiencia y eficacia en las labores para las cuales fue desarrollado el sistema.
Fue verificada la información y donde se encontraron inconsistencias por mala digitación de fecha del trámite, la Dirección Territorial hizo la modificación pertinente para subsanar las diferencias.</t>
  </si>
  <si>
    <t xml:space="preserve">A 30 de marzo de 2011 ésta Unidad Coordinadora  revisó los  balances enviados por Metrolínea y no se encontraron saldos contrarios a su naturaleza. </t>
  </si>
  <si>
    <t>En mayo 26 de 2011 metroplus envio a la Unidad Coordinadora las cuentas de cobro por concepto de aportes de las vigencias  pendientes de desembolso indexadas de Envigado e Itagui, a saber:
El día 18 de mayo de 2011 Metroplus envío a la doctora Rocío Aguilera una comunicación anexando cuentas de cobro no. 201112 del Municipio de Itagui por $7,256,842,557 por concepto de aportes correspondientes a la vigencia 2009, según Otrosí No, 01 al Convenio de Cofianciación del Proyecto Sistema Integrado de Transporte Masivo de Pasajeros Valle de Aburrá.  Cuenta de cobro No. 20113 por $903,851,328 por concepto de indexación contemplada en el  Convenio de Cofinanciación por el pago no oportuno de los aportes correspondientes a la vigencia de 2009. Cuenta de cobro No. 201114 por $6,414,600,000 al Municipio de Itagui por concepto de  Aportes correspondientes a la  vigencia 2010, según Otrosí N. 01, al Convenio de Cofinaciación del Proyecto del Sistema Integrado de Transporte Masivo de Pasajeros del Valle de Aburrá.  Cuenta de cobro No. 201115 por $243,237,337 al Municipio de Itagui por conceto de indexación contemplada en el Convenio de Cofianciación por el pago no oportuno de los aportes correspondientes a la vigencia 2010,
El día 17 de mayo de 2011 enviaron al Doctor  Bairon Suárez, la   cuenta de cobro No. 201109 por $1,400,000,000 al municipio de Envigado pro concepto de aporte vigencia 2009 correspondiente a la Adición No. 7 al Convenio Interadministrativo No. 01 de 2005 entre el Municipio de Medellín, Envigado e Itagui y Metroplus S.A.,  para la financiación parcial del sistema de Metroplus. Cuenta de cobro No. 201110 por $155,292,905  del Municipio de Envigado por concepto de Indexación contemplada en el Convenio de Cofinanciación por el pago no oportuno de los aportes correspondientes a la vigencia 2009.  Cuenta de cobro No. 201111 por $201,768,757 del municipio de Envigado por concepto de indexación contemplada en el Convenio de Cofiancición por el pago no oportuno de los aportes correspondientes a la vigencia 2010.</t>
  </si>
  <si>
    <t>1) La Oficina de Control Interno solicitó a la Subdirección de Tránsito el avance sobre esta meta. La Subdirección de Tránsito presenta sustentación técnica y jurídica sobre la no necesidad de modificar la ficha técnica.</t>
  </si>
  <si>
    <t>En desarrollo del objetivo y de las acciones adelantadas ante las distintas autoridades que tienen incidencia sobre los talleres de conversión a gas y el manejo de la información del sector, se observa que este trabajo debe ser realizado en coordinación con el Ministerio de Minas y Energía y el Ministerio de Comercio, Industria y Turismo y la Superintendencia de Industria y Comercio. Se adjuntan Actas y documentos técnicos que soportan lo enunciado.</t>
  </si>
  <si>
    <t>El informe de conciliación realizado fue radicado mediante oficio No. 20113210360872 de junio 2 de 2011, mediante memorando 2011 3290092033 del Grupo Ingresos y Cartera manifiesta conformidad con el reporte enviado, el cual fue enviado a la interventorá quien a su vezconceptuó al respecto mediante oficio No.2011321044768-2 del 29 de junio de 2011.</t>
  </si>
  <si>
    <t>Mediante memorando 20114210019493 de 08 de febrero de 2011  el grupo de Ingreso y cartera recibió información correspondiente a 123 organismos de tránsito. Mediante Memorando No. 20113290083453 el Grupo de Ingresos y Cartera remitió el informe del primer avance de esta conciliación, y con el Memorando No. 21003290098033 se presentó informe definitivo de acuerdo con la información recibida.</t>
  </si>
  <si>
    <t>El Ministerio enviará el informe final entregado por la Concesión RUNT y el Informe de la Interventoría a las autoridades competentes para sus respectivas investigaciones. (Superintendencia de Puertos y Transporte y Contraloría Departamental de Cundinamarca).</t>
  </si>
  <si>
    <t>Se gestionó ante el Congreso de la Republica la aprobacion proyecto de ley No. 272 de 2009 , el cual contempla la modificacion del artículo 3 de la Ley 1397 de 2010, el cual fue aprobado en la Cámara de Representantes, pero por Ley 5a de 1992, fue archivado.</t>
  </si>
  <si>
    <t>Se revisó el 100% de las Resoluciones expedidas desde la fecha de emisión de la Resolución 619 de 2009 hasta la entrada en operación del RUNT, verificándose el cumplimiento de requisitos por parte de los CRC´s.</t>
  </si>
  <si>
    <t>Ya se hicieron los cambios y se encuentran en el despliegue No. 26.</t>
  </si>
  <si>
    <t>La Concesión RUNT está enviando una circular a todos los actores con la debida anticipación al despliegue en producción de una nueva versión.</t>
  </si>
  <si>
    <t>Interventoria envió informe de pruebas realizadas a los despliegues.</t>
  </si>
  <si>
    <t>Se está entregando por parte de la Concesión RUNT informe mensual de Niveles de Servicio el cual incluye el tema de la revisión de canales.</t>
  </si>
  <si>
    <t>Los proyectos de Resolución del RNMA, RNRyS y RNAT se encuentran en revisión del área jurídica y técnica de la Subdirección de Tránsito.</t>
  </si>
  <si>
    <t>La Concesión RUNT envió documento con las acciones y cambios pendientes para terminar la estabilización de la Fase I, con su respectiva programación. Se encuentra pendiente el concepto de la Interventoría sobre el mismo.</t>
  </si>
  <si>
    <t>El pasado 4 de agosto se comenzaron las mesas de trabajo con la Oficina de Planeación del Ministerio de Transporte, a quien se le entregó el borrador de funciones y procedimientos del Grupo RUNT, en aras de trabajar sobre este documento y adecuarlo a los requisitos de calidad requeridos para tener el documento final para finales del mes de septiembre de 2011.
Presenta un avance del 30%.</t>
  </si>
  <si>
    <t>La Coordinación del RUNT  solicitó a la Conesión y a la Interventoría, mediante oficos No. XXXXXX y No. XXXXX  la revisión de las condiciones de operación, protocolos de seguridad y homologación de Web Services. Con fundamento en lo anterior, se realizaron  Mesas de Trabajo con la Concesión RUNT, Interventoría y apoyo técnico de la U.Nacional a partir de las cuales se propuso la elaboración de un Manual de homologación y conexión de actores del RUNT a la plataforma a través del sistema de Web Service.</t>
  </si>
  <si>
    <t>La Concesión RUNT realizó el Despliegue No. 26 el día 1° de agosto de 2011, en el cual incluyó los ajustes a la funcionalidad de CRC´s.</t>
  </si>
  <si>
    <t>La Coordinación del RUNT, con el apoyo de la U.Nacional y la Interventoría realizaron pruebas a las modificaciones realizadas en el sistema RUNT para la nueva funcionalidad de CEA´s que está basada en el Decreto 1500 de 2009 y Resolución 3245 de 2009, las cuales demostraron que el sistema está cumpliendo con las validaciones que fueron parametrizadas.</t>
  </si>
  <si>
    <t>Con documeto No. 2011-321-057909-2 de 18 de agosto de 2011, la Concesión RUNT actualizó el estado de migración de los OT´s y la estrategis propuestas al Ministerio, para tomar las acciones necesarias que conduzcan a la migración de la totalidad de la información histórica.</t>
  </si>
  <si>
    <t>Con documeto No. 2011-321-057909-2 de 18 de agosto de 2011, la Concesión RUNT diseñó propuesta de los procedimiento para la migración faltante.</t>
  </si>
  <si>
    <t>Fecha de cumplimiento de la meta modificada a través de radicado 20113210508742 del 22/07/2011.</t>
  </si>
  <si>
    <t>Esta meta está sujeta al cumplimiento de la meta #3 que tiene fecha de cumplimiento el 21/10/2011.</t>
  </si>
  <si>
    <t>Esta meta está sujeta al cumplimiento de la meta #4.</t>
  </si>
  <si>
    <t>Con Memorando No. 20114210111663 del 07/07/2011 se designó el responsable por parte de la Subdirección de Tránsito</t>
  </si>
  <si>
    <t>Con Memorando No. 20113290083453 y 20113290098033 la Subdirección Finananciera realizó elcuadro comparativo entre las tarifas parametrizadas en el RUNT y las establecidas en las ordenanzas  y acuerdos remitidos, el cual fue remitido por la Coordinación RUNT a la Concesión con radicado No. 20113210531592 del 01/08/2011.</t>
  </si>
  <si>
    <t>La Oficina de Regulación Económica entregó el estudio de Monitoreo realizado durante 6 meses en el cual se avalúa el concepto de la Oferta y la Demanda del mercado. Ver comunicación No. 20111410128343 de 1 de agosto de 2011. Igualmente entregó a la Dirección de Transporte y Tránsito con radicado No. 20111410092013 del 07/06/2011 el proyecto de resolución para su respectiva revisión.</t>
  </si>
  <si>
    <t xml:space="preserve">Con oficio No. 2011321060562-2 la Concesión confirma que desde el 29/08/2011 los OT no pueden modificar los guarismos registrados por los importadores y ensambladores en el RNA. </t>
  </si>
  <si>
    <t>La Concesión RUNT le envió a la STT de Cundinamarca cuenta de cobro por valor de $25.800.000 correspondiente a los derechos de uso de la plataforma RUNT dejados de pagar durante el periodo objeto de revisión. La Concesión entregará el 22 de julio de 2011 informe definitivo de la revisión realizada al Ministerio y a la Interventoría para proceder a expedir la respectiva cuenta de cobro por los Derechos de Tránsito dejados de pagar por la STT de Cundinamarca al Ministerio. Radicado 2011321053173-2</t>
  </si>
  <si>
    <t>Se expidió el documento CONPES 3700 mediante la cual se define la estrategia institucional para la articulación de políticas y acciones en materia de cambio climático en Colombia.</t>
  </si>
  <si>
    <t>Se solicitó prórroga con memo 20111320406051 del 16 de Agosto de 2011.
La prórroga fue aprobada por la Contraloría el 12 de Septiembre mediante radicado 2011321064378-2.</t>
  </si>
  <si>
    <t>Se solicitó aplazamiento de la fecha de vencimiento de esta meta mediante oficio No. 20111050373771 del 29 de julio de 2011, con su respectiva justificación.
Prórroga aprobada por la Contraloría según radicado 20113210643782, para el 31 de enero de 2012.</t>
  </si>
  <si>
    <t>Para aquellos casos que  la falta de migracion no obedezca a causales que requeiran el diseño y aplicación de nuevos procedimientos, es decir, que no tienen causa justificada, reporte a la superintendencia de Puertos y Transporte, para que se adelanten las respectivas investigaciones.</t>
  </si>
  <si>
    <t>Mediante circular 20114200434921 con fecha 31/08/2011, del Director de Transporte y Tránsito, se solicitó a los organismos de tránsito la migración de la información pendiente al RUNT.</t>
  </si>
  <si>
    <t>El archivo se ha organizado de acuerdo con las instrucciones brindadas.</t>
  </si>
  <si>
    <t>Se efectuaron las visitas programadas.</t>
  </si>
  <si>
    <t>Se actualizó la base de datos y se adelantó solicitud a los municipios para obtener el paz y salvo por concepto de impuesto predial.</t>
  </si>
  <si>
    <t>Se efectuaron revisiones de los pagos efectuados detectando situaciones en Cartagena, sobre las cuales se han realizado los requerimientos respectivos, no obstante se realizaron comunicaciones a la Oficina Asesora Jurídica con el fin de que se adelanten los reclamos jurídicos correspondientes, por ej. 20113250010513; 2011325013563; 20113250014013.</t>
  </si>
  <si>
    <t>Se adelanta proceso de depuración y solicitud de fichas de inmuebles para ajustar las áreas de acuerdo a la documentación.</t>
  </si>
  <si>
    <t>En visita de control interno se verificó su cumplimiento.</t>
  </si>
  <si>
    <t>Mediante radicado 20113250484151 se requiere al municipio una acción efectiva en apoyo del Ministerio para la reubicación de los ocupantes del predio.</t>
  </si>
  <si>
    <t>Mediante radicado 20113250012623 se solicita a la Oficina Aasesora Jurídica para que inicien las acciones jurídicas para lograr recuperar los dineros adeudados por el Municipio de Cartagena, por cuanto las acciones administrativas adelantadas no han surtido el efecto esperado.</t>
  </si>
  <si>
    <t>Conciliación con la información reportada por el Grupo Inventarios con saldos de balance a 31/03/2011
Para el día 30 de septiembre se efectuó cierre contable en SIIF con corte a marzo de 2011, debido a los problemas que presenta el modulo contable en SIIF II
Se espera que con el cierre de septiembre programado para el 30 de noviembre sed cumpla con la meta establecida.</t>
  </si>
  <si>
    <t>Conciliación con la información reportada por el Grupo Inventarios con saldos de balance a 31/03/2011
Para el día 30 de septiembre se efectuó cierre contable en SIIF con corte a marzo de 2011, debido a los problemas que presenta el modulo contable en SIIF II
Se espera que con el cierre de septiembre programado para el 30 de noviembre sed cumpla con la meta establecida.</t>
  </si>
  <si>
    <t>Para la vigencia 2011 se ajustó la asignación presupuestal prevista de 3244 millones  a $44 millones para efectuar cambio de placas por duplicidad. Esto teniendo en cuenta  el proceso de verificación adelantado uno a uno con los OT´s. La Subdirección de Tránsito una vez termine el procedimiento de verificación final evaluará si se requiere o no la respectiva resolución, lo cual se espera terminar a mediados de diciembre de 2011.
Presenta avance del 70%.</t>
  </si>
  <si>
    <t>Con base en el informe entregado por la Concesión RUNT enviado en (fecha) la Subdirección Admin. Y Fra. está requiriendo a los OT´s para que soporten las variaciones de tarifas con los respetivos acuerdos u ordenanzas, para lo cual se les está dando plazo máximo al 31 oct 2011. Una vez se obtengan las respectivas respuestas, la Subdirección y la Concesión RUNT entrarán a determinar a que OT´s se les debe enviar cuentas de cobro.</t>
  </si>
  <si>
    <t>El Director de Transporte y Tránsito envió al Departamento Administrativo de la Función Pública una propuesta sobre ajuste de la Ley 1005 de 2006,  para incluir dentro del Decreto que expedirá el Presidente de la República en uso de las facultades extraordinarias.
Presenta avance del 50%</t>
  </si>
  <si>
    <t>En Mesa de Trabajo realizada el 27 de septiembre se hizo revisión jurídica del borrador de Manual Técnico para comunicación via Web Service de actores con plataforma RUNT, la cual solicitó modificaciones al documento, y la ampliación de la cobertura a otros actores como Aseguradoras, CDA´s, Policia Nacional y Superintendencia de Puertos. También se está definiendo el protocolo para formalizar e integra este documento al Contrato de Concesión 033 de 2007, para poderlo implementar y socializar. Fecha programada de terminación del proceso 30/nov/2011</t>
  </si>
  <si>
    <t>Pendiente proyecto de resolución.</t>
  </si>
  <si>
    <t>Está en proceso de estructuración la Resolución por parte de la Subdirección de Tránsito sobre CRC´s.
Presenta avance del 60%</t>
  </si>
  <si>
    <t>Se solicitó aplazamiento de la fecha de vencimiento de esta meta mediante oficio No. 20111050373771 del 29 de julio de 2011, con su respectiva justificación, el cual fue aprobado con Rad No. 2011321064378-2 de 12 de septiembre de 2011. 
Presenta avance del 80%</t>
  </si>
  <si>
    <t xml:space="preserve">Se solicitó aplazamiento de la fecha de vencimiento de esta meta mediante oficio No. 20111050373771 del 29 de julio de 2011, con su respectiva justificación, el cual fue aprobado con Rad No. 2011321064378-2 de 12 de septiembre de 2011. </t>
  </si>
  <si>
    <t>Se encuentra en revisión los Casos de Uso compatibles con la normatividad vigente  de CRC´s para una vez aprobados, realizar las pruebas de validación a la funcionalidad.
Avance del 50%</t>
  </si>
  <si>
    <t>Se han realizado varios cambios al aplicativo HQ-RUNT para permitir la renovación de importaciones temporales a corto plazo (6 meses), la expedición de duplicados de placas y la modificación de refrendación por nueva expedición. El desplieque a producción con todos los cambios requeridos de manera automatizada está para el 30 de septiembre del 2011.
Presenta avance del 80%.</t>
  </si>
  <si>
    <t>Se están realizando mesas de trabajo para adecuar el aplicativo RUNT al nuevo formato de certificado de RTM yG presentado por Thomas Gregg &amp; Sons el cual será adoptado mediante Resolución (se adjunta proyecto de la misma) Una vez quede aprobado este formato se realizará el desarrollo para que el sistema RUNT controle el consecutivo de número del certificado que Thomas Gregg entrega a los CDA´s. El RUNT no podrá hacer el despliegue en producción sino hasta que se agoten las existencias de certificados actuales en poder de los CDA´s lo cual se tiene programado para el 5 de marzo de 2012.
Presenta avance del 80%</t>
  </si>
  <si>
    <t xml:space="preserve">Se revisó la funcionalidad de la subdireccion de Tránsito el día 16 de marzo de 2011..Se anexa de ayuda de memoria </t>
  </si>
  <si>
    <t>Se están realizando Mesas de Trabajo para revisar los Casos de Uso con todas las modificaciones solicitadas por el Ministerio - Subdirección de Tránsito y Subdirección de Transporte (se están incluyendo los actores de la Fase II del RUNT). Una vez aprobados los Casos de Uso definitivos se revisará la funcionalidad completa y se realizarán las pruebas para su entrada en producción que está programado para el Despliegue No. 29 de finales de octubre de 2011.
Presenta avance del 70%</t>
  </si>
  <si>
    <t>La Subdirección de Tránsito con apoyo de la Coordinación RUNT emitirá las correspondientes comunicaciones a la Superintendencia de Puertos y Transporte para informar sobre aquellos OT´s que no hayan realizado la totalidad de la migración histórica al RUNT, con base en el documento de estrategia de migración actualizado que envió la Concesión RUNT.</t>
  </si>
  <si>
    <t>Se tendrá esta meta al 100% al 30 de noviembre de 2011 cuando termine el periodo de transición entre la mesa de Ayuda actual y la Mesa Integrada.</t>
  </si>
  <si>
    <t>La Concesión RUNT envió documento con el proceso de trancisión entre la Mesa de Ayuda actual y la Mesa Integrada. Se está en proceso de implementación del periodo de trancisión entre la Mesa de Ayuda Actual y la nueva Mesa de Ayuda en el primer nivel, la cual arranca el 18 de octubre de 2011.
Presenta avance del 80%.</t>
  </si>
  <si>
    <t>Solamente dos (2) OT´s han contestado de los seis (6) requeridos.</t>
  </si>
  <si>
    <t>FECHA DE SEGUIMIENTO : 30 DE SEPTIEMBRE DE 2011</t>
  </si>
  <si>
    <t>Ac</t>
  </si>
</sst>
</file>

<file path=xl/styles.xml><?xml version="1.0" encoding="utf-8"?>
<styleSheet xmlns="http://schemas.openxmlformats.org/spreadsheetml/2006/main">
  <numFmts count="7">
    <numFmt numFmtId="164" formatCode="_(* #,##0.00_);_(* \(#,##0.00\);_(* &quot;-&quot;??_);_(@_)"/>
    <numFmt numFmtId="165" formatCode="&quot;$&quot;#,##0.00;[Red]&quot;$&quot;#,##0.00"/>
    <numFmt numFmtId="166" formatCode="d\-mmm\-yy"/>
    <numFmt numFmtId="167" formatCode="0;[Red]0"/>
    <numFmt numFmtId="168" formatCode="[$-C0A]d\-mmm\-yyyy;@"/>
    <numFmt numFmtId="169" formatCode="[$-240A]d&quot; de &quot;mmmm&quot; de &quot;yyyy;@"/>
    <numFmt numFmtId="170" formatCode="dd/mmm/yyyy"/>
  </numFmts>
  <fonts count="30">
    <font>
      <sz val="11"/>
      <color theme="1"/>
      <name val="Calibri"/>
      <family val="2"/>
      <scheme val="minor"/>
    </font>
    <font>
      <sz val="11"/>
      <color theme="1"/>
      <name val="Calibri"/>
      <family val="2"/>
      <scheme val="minor"/>
    </font>
    <font>
      <b/>
      <sz val="9.5"/>
      <name val="Arial"/>
      <family val="2"/>
    </font>
    <font>
      <sz val="9.5"/>
      <name val="Arial"/>
      <family val="2"/>
    </font>
    <font>
      <sz val="12"/>
      <color theme="1"/>
      <name val="Calibri"/>
      <family val="2"/>
      <scheme val="minor"/>
    </font>
    <font>
      <b/>
      <sz val="9"/>
      <name val="Arial"/>
      <family val="2"/>
    </font>
    <font>
      <sz val="9.5"/>
      <color indexed="8"/>
      <name val="Arial"/>
      <family val="2"/>
    </font>
    <font>
      <sz val="9"/>
      <color indexed="12"/>
      <name val="Arial"/>
      <family val="2"/>
    </font>
    <font>
      <i/>
      <sz val="9.5"/>
      <name val="Arial"/>
      <family val="2"/>
    </font>
    <font>
      <b/>
      <i/>
      <sz val="9.5"/>
      <name val="Arial"/>
      <family val="2"/>
    </font>
    <font>
      <b/>
      <sz val="8"/>
      <color indexed="81"/>
      <name val="Tahoma"/>
      <family val="2"/>
    </font>
    <font>
      <sz val="8"/>
      <color indexed="81"/>
      <name val="Tahoma"/>
      <family val="2"/>
    </font>
    <font>
      <sz val="9.5"/>
      <name val="Times New Roman"/>
      <family val="1"/>
    </font>
    <font>
      <sz val="9.5"/>
      <name val="Symbol"/>
      <family val="1"/>
      <charset val="2"/>
    </font>
    <font>
      <b/>
      <sz val="9.5"/>
      <name val="Arial Narrow"/>
      <family val="2"/>
    </font>
    <font>
      <u/>
      <sz val="10"/>
      <color indexed="12"/>
      <name val="Arial"/>
      <family val="2"/>
    </font>
    <font>
      <sz val="9.5"/>
      <color rgb="FFFF0000"/>
      <name val="Arial"/>
      <family val="2"/>
    </font>
    <font>
      <u/>
      <sz val="9.5"/>
      <name val="Arial"/>
      <family val="2"/>
    </font>
    <font>
      <u/>
      <sz val="9.5"/>
      <color indexed="8"/>
      <name val="Arial"/>
      <family val="2"/>
    </font>
    <font>
      <b/>
      <sz val="9.5"/>
      <name val="Times New Roman"/>
      <family val="1"/>
    </font>
    <font>
      <b/>
      <u/>
      <sz val="9.5"/>
      <name val="Arial"/>
      <family val="2"/>
    </font>
    <font>
      <u/>
      <sz val="9.5"/>
      <color rgb="FF000000"/>
      <name val="Arial"/>
      <family val="2"/>
    </font>
    <font>
      <b/>
      <u/>
      <sz val="9.5"/>
      <color indexed="8"/>
      <name val="Arial"/>
      <family val="2"/>
    </font>
    <font>
      <b/>
      <sz val="9.5"/>
      <color rgb="FF000000"/>
      <name val="Arial"/>
      <family val="2"/>
    </font>
    <font>
      <i/>
      <sz val="9.5"/>
      <color indexed="8"/>
      <name val="Arial"/>
      <family val="2"/>
    </font>
    <font>
      <sz val="9.5"/>
      <color rgb="FF000000"/>
      <name val="Arial"/>
      <family val="2"/>
    </font>
    <font>
      <b/>
      <sz val="9.5"/>
      <color indexed="8"/>
      <name val="Arial"/>
      <family val="2"/>
    </font>
    <font>
      <sz val="11"/>
      <name val="Arial"/>
      <family val="2"/>
    </font>
    <font>
      <sz val="9.5"/>
      <name val="Arial Narrow"/>
      <family val="2"/>
    </font>
    <font>
      <sz val="9.5"/>
      <color theme="0"/>
      <name val="Arial"/>
      <family val="2"/>
    </font>
  </fonts>
  <fills count="1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9"/>
        <bgColor indexed="64"/>
      </patternFill>
    </fill>
    <fill>
      <patternFill patternType="solid">
        <fgColor indexed="50"/>
        <bgColor indexed="64"/>
      </patternFill>
    </fill>
    <fill>
      <patternFill patternType="solid">
        <fgColor indexed="13"/>
        <bgColor indexed="64"/>
      </patternFill>
    </fill>
    <fill>
      <patternFill patternType="solid">
        <fgColor indexed="49"/>
        <bgColor indexed="40"/>
      </patternFill>
    </fill>
    <fill>
      <patternFill patternType="solid">
        <fgColor indexed="52"/>
        <bgColor indexed="64"/>
      </patternFill>
    </fill>
    <fill>
      <patternFill patternType="solid">
        <fgColor rgb="FF99CC00"/>
        <bgColor indexed="64"/>
      </patternFill>
    </fill>
    <fill>
      <patternFill patternType="solid">
        <fgColor rgb="FFFFFF00"/>
        <bgColor indexed="64"/>
      </patternFill>
    </fill>
    <fill>
      <patternFill patternType="solid">
        <fgColor rgb="FFFFCC00"/>
        <bgColor indexed="64"/>
      </patternFill>
    </fill>
    <fill>
      <patternFill patternType="solid">
        <fgColor rgb="FF33CCCC"/>
        <bgColor indexed="64"/>
      </patternFill>
    </fill>
    <fill>
      <patternFill patternType="solid">
        <fgColor rgb="FFFFFFFF"/>
        <bgColor rgb="FF000000"/>
      </patternFill>
    </fill>
    <fill>
      <patternFill patternType="solid">
        <fgColor rgb="FFFFFFFF"/>
        <bgColor rgb="FFFFCC00"/>
      </patternFill>
    </fill>
    <fill>
      <patternFill patternType="solid">
        <fgColor rgb="FF33CCCC"/>
        <bgColor rgb="FF000000"/>
      </patternFill>
    </fill>
    <fill>
      <patternFill patternType="solid">
        <fgColor rgb="FF99CC00"/>
        <bgColor rgb="FF000000"/>
      </patternFill>
    </fill>
    <fill>
      <patternFill patternType="solid">
        <fgColor rgb="FFFFFF00"/>
        <bgColor rgb="FF000000"/>
      </patternFill>
    </fill>
    <fill>
      <patternFill patternType="solid">
        <fgColor theme="0"/>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rgb="FF000000"/>
      </left>
      <right style="thin">
        <color rgb="FF000000"/>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5">
    <xf numFmtId="0" fontId="0" fillId="0" borderId="0"/>
    <xf numFmtId="9" fontId="1" fillId="0" borderId="0" applyFont="0" applyFill="0" applyBorder="0" applyAlignment="0" applyProtection="0"/>
    <xf numFmtId="0" fontId="4" fillId="0" borderId="0"/>
    <xf numFmtId="164" fontId="1" fillId="0" borderId="0" applyFont="0" applyFill="0" applyBorder="0" applyAlignment="0" applyProtection="0"/>
    <xf numFmtId="0" fontId="15" fillId="0" borderId="0" applyNumberFormat="0" applyFill="0" applyBorder="0" applyAlignment="0" applyProtection="0">
      <alignment vertical="top"/>
      <protection locked="0"/>
    </xf>
  </cellStyleXfs>
  <cellXfs count="1008">
    <xf numFmtId="0" fontId="0" fillId="0" borderId="0" xfId="0"/>
    <xf numFmtId="0" fontId="3" fillId="0" borderId="2" xfId="0" applyFont="1" applyBorder="1" applyProtection="1"/>
    <xf numFmtId="0" fontId="2" fillId="2" borderId="2" xfId="0" applyFont="1" applyFill="1" applyBorder="1" applyAlignment="1" applyProtection="1">
      <alignment wrapText="1"/>
    </xf>
    <xf numFmtId="0" fontId="2" fillId="2" borderId="3" xfId="0" applyFont="1" applyFill="1" applyBorder="1" applyAlignment="1" applyProtection="1">
      <alignment wrapText="1"/>
    </xf>
    <xf numFmtId="0" fontId="3" fillId="0" borderId="0" xfId="0" applyFont="1" applyBorder="1" applyProtection="1"/>
    <xf numFmtId="0" fontId="3" fillId="0" borderId="0" xfId="0" applyFont="1" applyProtection="1"/>
    <xf numFmtId="0" fontId="2" fillId="2" borderId="0" xfId="0" applyFont="1" applyFill="1" applyBorder="1" applyAlignment="1" applyProtection="1">
      <alignment wrapText="1"/>
    </xf>
    <xf numFmtId="0" fontId="2" fillId="2" borderId="5" xfId="0" applyFont="1" applyFill="1" applyBorder="1" applyAlignment="1" applyProtection="1">
      <alignment wrapText="1"/>
    </xf>
    <xf numFmtId="0" fontId="2" fillId="2" borderId="4" xfId="0" applyFont="1" applyFill="1" applyBorder="1" applyAlignment="1" applyProtection="1">
      <alignment horizontal="center" wrapText="1"/>
    </xf>
    <xf numFmtId="0" fontId="2" fillId="2" borderId="0" xfId="0" applyFont="1" applyFill="1" applyBorder="1" applyAlignment="1" applyProtection="1">
      <alignment horizontal="center" wrapText="1"/>
    </xf>
    <xf numFmtId="0" fontId="3" fillId="2" borderId="0" xfId="0" applyFont="1" applyFill="1" applyBorder="1" applyAlignment="1" applyProtection="1">
      <alignment horizontal="center" vertical="center" wrapText="1"/>
    </xf>
    <xf numFmtId="0" fontId="3" fillId="0" borderId="0" xfId="0" applyFont="1" applyBorder="1" applyAlignment="1" applyProtection="1">
      <alignment vertical="center" wrapText="1"/>
    </xf>
    <xf numFmtId="0" fontId="3" fillId="0"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0" borderId="6" xfId="0" applyFont="1" applyBorder="1" applyAlignment="1" applyProtection="1">
      <alignment vertical="center" wrapText="1"/>
    </xf>
    <xf numFmtId="0" fontId="3" fillId="0" borderId="6"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2" fillId="2" borderId="26" xfId="0" applyFont="1" applyFill="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3" fillId="2" borderId="27" xfId="0" applyFont="1" applyFill="1" applyBorder="1" applyAlignment="1" applyProtection="1">
      <alignment horizontal="center" vertical="center" wrapText="1"/>
      <protection locked="0"/>
    </xf>
    <xf numFmtId="15" fontId="3" fillId="2" borderId="27" xfId="0" applyNumberFormat="1" applyFont="1" applyFill="1" applyBorder="1" applyAlignment="1" applyProtection="1">
      <alignment horizontal="center" vertical="center" wrapText="1"/>
      <protection locked="0"/>
    </xf>
    <xf numFmtId="1" fontId="3" fillId="5" borderId="27" xfId="0" applyNumberFormat="1" applyFont="1" applyFill="1" applyBorder="1" applyAlignment="1" applyProtection="1">
      <alignment horizontal="center" vertical="center"/>
    </xf>
    <xf numFmtId="9" fontId="3" fillId="2" borderId="27" xfId="0" applyNumberFormat="1" applyFont="1" applyFill="1" applyBorder="1" applyAlignment="1" applyProtection="1">
      <alignment horizontal="center" vertical="center" wrapText="1"/>
    </xf>
    <xf numFmtId="9" fontId="3" fillId="5" borderId="27" xfId="0" applyNumberFormat="1" applyFont="1" applyFill="1" applyBorder="1" applyAlignment="1" applyProtection="1">
      <alignment horizontal="center" vertical="center"/>
    </xf>
    <xf numFmtId="0" fontId="3" fillId="0" borderId="27" xfId="0" applyFont="1" applyBorder="1" applyAlignment="1" applyProtection="1">
      <alignment vertical="center"/>
    </xf>
    <xf numFmtId="0" fontId="3" fillId="0" borderId="0" xfId="0" applyFont="1" applyAlignment="1" applyProtection="1">
      <alignment vertical="center"/>
    </xf>
    <xf numFmtId="9" fontId="3" fillId="2" borderId="27" xfId="0" applyNumberFormat="1" applyFont="1" applyFill="1" applyBorder="1" applyAlignment="1" applyProtection="1">
      <alignment horizontal="center" vertical="center" wrapText="1"/>
      <protection locked="0"/>
    </xf>
    <xf numFmtId="0" fontId="3" fillId="0" borderId="0" xfId="0" applyFont="1" applyFill="1" applyAlignment="1" applyProtection="1">
      <alignment vertical="center"/>
    </xf>
    <xf numFmtId="0" fontId="3" fillId="2" borderId="27" xfId="0" applyFont="1" applyFill="1" applyBorder="1" applyAlignment="1">
      <alignment horizontal="justify" vertical="center" wrapText="1"/>
    </xf>
    <xf numFmtId="0" fontId="3" fillId="2" borderId="27" xfId="0" applyFont="1" applyFill="1" applyBorder="1" applyAlignment="1">
      <alignment horizontal="center" vertical="center" wrapText="1"/>
    </xf>
    <xf numFmtId="15" fontId="3" fillId="2" borderId="27" xfId="0" applyNumberFormat="1" applyFont="1" applyFill="1" applyBorder="1" applyAlignment="1">
      <alignment horizontal="center" vertical="center" wrapText="1"/>
    </xf>
    <xf numFmtId="1" fontId="3" fillId="2" borderId="27" xfId="1" applyNumberFormat="1" applyFont="1" applyFill="1" applyBorder="1" applyAlignment="1" applyProtection="1">
      <alignment horizontal="center" vertical="center" wrapText="1"/>
      <protection locked="0"/>
    </xf>
    <xf numFmtId="0" fontId="3" fillId="2" borderId="27" xfId="0" applyFont="1" applyFill="1" applyBorder="1" applyAlignment="1" applyProtection="1">
      <alignment horizontal="justify" vertical="center"/>
    </xf>
    <xf numFmtId="0" fontId="3" fillId="2" borderId="27" xfId="0" applyFont="1" applyFill="1" applyBorder="1" applyAlignment="1" applyProtection="1">
      <alignment horizontal="center" vertical="center" wrapText="1"/>
    </xf>
    <xf numFmtId="3" fontId="3" fillId="2" borderId="27" xfId="0" applyNumberFormat="1" applyFont="1" applyFill="1" applyBorder="1" applyAlignment="1" applyProtection="1">
      <alignment horizontal="center" vertical="center" wrapText="1"/>
      <protection locked="0"/>
    </xf>
    <xf numFmtId="0" fontId="3" fillId="0" borderId="0" xfId="0" applyFont="1" applyAlignment="1" applyProtection="1">
      <alignment horizontal="center"/>
    </xf>
    <xf numFmtId="0" fontId="3" fillId="2" borderId="0" xfId="0" applyFont="1" applyFill="1" applyBorder="1" applyProtection="1"/>
    <xf numFmtId="0" fontId="3" fillId="0" borderId="27" xfId="0" applyFont="1" applyBorder="1" applyAlignment="1" applyProtection="1">
      <alignment horizontal="center" vertical="center"/>
    </xf>
    <xf numFmtId="0" fontId="3" fillId="0" borderId="0" xfId="0" applyFont="1" applyFill="1" applyProtection="1"/>
    <xf numFmtId="0" fontId="3" fillId="6" borderId="27" xfId="0" applyFont="1" applyFill="1" applyBorder="1" applyAlignment="1" applyProtection="1">
      <alignment horizontal="justify" vertical="center" wrapText="1"/>
      <protection locked="0"/>
    </xf>
    <xf numFmtId="0" fontId="3" fillId="6" borderId="27" xfId="0" applyFont="1" applyFill="1" applyBorder="1" applyAlignment="1" applyProtection="1">
      <alignment horizontal="justify" vertical="center"/>
      <protection locked="0"/>
    </xf>
    <xf numFmtId="166" fontId="3" fillId="6" borderId="27" xfId="0" applyNumberFormat="1" applyFont="1" applyFill="1" applyBorder="1" applyAlignment="1" applyProtection="1">
      <alignment horizontal="justify" vertical="center" wrapText="1"/>
      <protection locked="0"/>
    </xf>
    <xf numFmtId="0" fontId="3" fillId="6" borderId="27" xfId="0" applyFont="1" applyFill="1" applyBorder="1" applyAlignment="1" applyProtection="1">
      <alignment horizontal="center" vertical="center" wrapText="1"/>
    </xf>
    <xf numFmtId="0" fontId="3" fillId="2" borderId="27" xfId="0" applyNumberFormat="1" applyFont="1" applyFill="1" applyBorder="1" applyAlignment="1" applyProtection="1">
      <alignment horizontal="justify" vertical="center"/>
    </xf>
    <xf numFmtId="9" fontId="3" fillId="2" borderId="27" xfId="0" applyNumberFormat="1" applyFont="1" applyFill="1" applyBorder="1" applyAlignment="1" applyProtection="1">
      <alignment horizontal="center" vertical="center"/>
    </xf>
    <xf numFmtId="0" fontId="3" fillId="4" borderId="33" xfId="0" applyFont="1" applyFill="1" applyBorder="1" applyAlignment="1" applyProtection="1">
      <alignment horizontal="justify" vertical="top" wrapText="1"/>
    </xf>
    <xf numFmtId="0" fontId="3" fillId="4" borderId="33" xfId="0" applyFont="1" applyFill="1" applyBorder="1" applyAlignment="1" applyProtection="1">
      <alignment vertical="center" wrapText="1"/>
    </xf>
    <xf numFmtId="0" fontId="3" fillId="2" borderId="0" xfId="0" applyFont="1" applyFill="1" applyProtection="1"/>
    <xf numFmtId="15" fontId="3" fillId="2" borderId="27" xfId="0" applyNumberFormat="1" applyFont="1" applyFill="1" applyBorder="1" applyAlignment="1" applyProtection="1">
      <alignment horizontal="center" vertical="center"/>
    </xf>
    <xf numFmtId="0" fontId="3" fillId="0" borderId="27" xfId="0" applyFont="1" applyBorder="1" applyAlignment="1" applyProtection="1">
      <protection locked="0"/>
    </xf>
    <xf numFmtId="0" fontId="3" fillId="2" borderId="0" xfId="0" applyFont="1" applyFill="1" applyAlignment="1" applyProtection="1">
      <alignment horizontal="center" vertical="center" wrapText="1"/>
    </xf>
    <xf numFmtId="0" fontId="3" fillId="0" borderId="27" xfId="0" applyFont="1" applyBorder="1" applyAlignment="1" applyProtection="1"/>
    <xf numFmtId="0" fontId="3" fillId="0" borderId="27" xfId="0" applyFont="1" applyFill="1" applyBorder="1" applyAlignment="1">
      <alignment horizontal="justify" vertical="center" wrapText="1"/>
    </xf>
    <xf numFmtId="0" fontId="3" fillId="0" borderId="27" xfId="0" applyFont="1" applyFill="1" applyBorder="1" applyAlignment="1">
      <alignment horizontal="center" vertical="center" wrapText="1"/>
    </xf>
    <xf numFmtId="0" fontId="3" fillId="0" borderId="19" xfId="0" applyFont="1" applyFill="1" applyBorder="1" applyAlignment="1">
      <alignment horizontal="justify" vertical="center" wrapText="1"/>
    </xf>
    <xf numFmtId="9" fontId="3" fillId="0" borderId="27" xfId="0" applyNumberFormat="1" applyFont="1" applyFill="1" applyBorder="1" applyAlignment="1">
      <alignment horizontal="center" vertical="center" wrapText="1"/>
    </xf>
    <xf numFmtId="9" fontId="3" fillId="6" borderId="27" xfId="1" applyFont="1" applyFill="1" applyBorder="1" applyAlignment="1" applyProtection="1">
      <alignment horizontal="center" vertical="center"/>
      <protection locked="0"/>
    </xf>
    <xf numFmtId="0" fontId="3" fillId="0" borderId="6" xfId="0" applyFont="1" applyBorder="1" applyAlignment="1" applyProtection="1">
      <alignment horizontal="center" vertical="center" wrapText="1"/>
    </xf>
    <xf numFmtId="0" fontId="3" fillId="2" borderId="0" xfId="0" applyFont="1" applyFill="1" applyAlignment="1" applyProtection="1">
      <alignment horizontal="center"/>
    </xf>
    <xf numFmtId="0" fontId="3" fillId="0" borderId="41" xfId="0" applyFont="1" applyBorder="1" applyAlignment="1" applyProtection="1">
      <alignment horizontal="center" vertical="center" wrapText="1"/>
    </xf>
    <xf numFmtId="0" fontId="3" fillId="0" borderId="6" xfId="0" applyFont="1" applyBorder="1" applyProtection="1"/>
    <xf numFmtId="0" fontId="3" fillId="0" borderId="8" xfId="0" applyFont="1" applyBorder="1" applyAlignment="1" applyProtection="1">
      <alignment horizontal="left"/>
    </xf>
    <xf numFmtId="0" fontId="3" fillId="0" borderId="42" xfId="0" applyFont="1" applyBorder="1" applyAlignment="1" applyProtection="1">
      <alignment vertical="center"/>
    </xf>
    <xf numFmtId="0" fontId="3" fillId="0" borderId="43" xfId="0" applyFont="1" applyBorder="1" applyAlignment="1"/>
    <xf numFmtId="0" fontId="3" fillId="0" borderId="44" xfId="0" applyFont="1" applyBorder="1" applyAlignment="1"/>
    <xf numFmtId="0" fontId="3" fillId="0" borderId="39" xfId="0" applyFont="1" applyBorder="1" applyAlignment="1" applyProtection="1">
      <alignment vertical="center"/>
    </xf>
    <xf numFmtId="0" fontId="3" fillId="0" borderId="45" xfId="0" applyFont="1" applyBorder="1" applyAlignment="1"/>
    <xf numFmtId="0" fontId="3" fillId="0" borderId="46" xfId="0" applyFont="1" applyBorder="1" applyAlignment="1"/>
    <xf numFmtId="0" fontId="3" fillId="5" borderId="7" xfId="0" applyFont="1" applyFill="1" applyBorder="1" applyAlignment="1" applyProtection="1">
      <alignment horizontal="center"/>
    </xf>
    <xf numFmtId="0" fontId="3" fillId="5" borderId="8" xfId="0" applyFont="1" applyFill="1" applyBorder="1" applyAlignment="1" applyProtection="1">
      <alignment horizontal="center"/>
    </xf>
    <xf numFmtId="0" fontId="3" fillId="4" borderId="7" xfId="0" applyFont="1" applyFill="1" applyBorder="1" applyAlignment="1" applyProtection="1">
      <alignment horizontal="center"/>
    </xf>
    <xf numFmtId="0" fontId="3" fillId="4" borderId="8" xfId="0" applyFont="1" applyFill="1" applyBorder="1" applyAlignment="1" applyProtection="1">
      <alignment horizontal="center"/>
    </xf>
    <xf numFmtId="0" fontId="3" fillId="8" borderId="7" xfId="0" applyFont="1" applyFill="1" applyBorder="1" applyAlignment="1" applyProtection="1">
      <alignment horizontal="center"/>
    </xf>
    <xf numFmtId="0" fontId="3" fillId="8" borderId="8" xfId="0" applyFont="1" applyFill="1" applyBorder="1" applyAlignment="1" applyProtection="1">
      <alignment horizontal="center"/>
    </xf>
    <xf numFmtId="0" fontId="3" fillId="3" borderId="7" xfId="0" applyFont="1" applyFill="1" applyBorder="1" applyAlignment="1" applyProtection="1">
      <alignment horizontal="center"/>
    </xf>
    <xf numFmtId="0" fontId="3" fillId="3" borderId="8" xfId="0" applyFont="1" applyFill="1" applyBorder="1" applyAlignment="1" applyProtection="1">
      <alignment horizontal="center"/>
    </xf>
    <xf numFmtId="0" fontId="3" fillId="0" borderId="0" xfId="0" applyFont="1" applyAlignment="1" applyProtection="1"/>
    <xf numFmtId="0" fontId="2" fillId="0" borderId="0" xfId="0" applyFont="1" applyBorder="1" applyAlignment="1" applyProtection="1">
      <alignment horizontal="center"/>
    </xf>
    <xf numFmtId="1" fontId="3" fillId="9" borderId="27" xfId="0" applyNumberFormat="1" applyFont="1" applyFill="1" applyBorder="1" applyAlignment="1" applyProtection="1">
      <alignment horizontal="center" vertical="center"/>
    </xf>
    <xf numFmtId="0" fontId="3" fillId="9" borderId="32" xfId="0" applyFont="1" applyFill="1" applyBorder="1" applyAlignment="1" applyProtection="1">
      <alignment vertical="center" wrapText="1"/>
    </xf>
    <xf numFmtId="0" fontId="3" fillId="9" borderId="27" xfId="0" applyFont="1" applyFill="1" applyBorder="1" applyAlignment="1" applyProtection="1">
      <alignment vertical="center" wrapText="1"/>
    </xf>
    <xf numFmtId="9" fontId="3" fillId="10" borderId="27" xfId="0" applyNumberFormat="1" applyFont="1" applyFill="1" applyBorder="1" applyAlignment="1" applyProtection="1">
      <alignment horizontal="center" vertical="center" wrapText="1"/>
    </xf>
    <xf numFmtId="1" fontId="3" fillId="10" borderId="27" xfId="0" applyNumberFormat="1" applyFont="1" applyFill="1" applyBorder="1" applyAlignment="1" applyProtection="1">
      <alignment horizontal="center" vertical="center" wrapText="1"/>
    </xf>
    <xf numFmtId="1" fontId="3" fillId="10" borderId="27" xfId="0" applyNumberFormat="1" applyFont="1" applyFill="1" applyBorder="1" applyAlignment="1" applyProtection="1">
      <alignment horizontal="center" vertical="center"/>
    </xf>
    <xf numFmtId="0" fontId="3" fillId="10" borderId="27" xfId="0" applyNumberFormat="1" applyFont="1" applyFill="1" applyBorder="1" applyAlignment="1" applyProtection="1">
      <alignment horizontal="center" vertical="center" wrapText="1"/>
    </xf>
    <xf numFmtId="0" fontId="3" fillId="10" borderId="27" xfId="0" applyFont="1" applyFill="1" applyBorder="1" applyProtection="1"/>
    <xf numFmtId="1" fontId="3" fillId="10" borderId="27" xfId="0" applyNumberFormat="1" applyFont="1" applyFill="1" applyBorder="1" applyAlignment="1" applyProtection="1">
      <alignment horizontal="center" vertical="center" wrapText="1"/>
      <protection locked="0"/>
    </xf>
    <xf numFmtId="9" fontId="3" fillId="10" borderId="27" xfId="0" applyNumberFormat="1" applyFont="1" applyFill="1" applyBorder="1" applyAlignment="1" applyProtection="1">
      <alignment horizontal="center" vertical="center" wrapText="1"/>
      <protection locked="0"/>
    </xf>
    <xf numFmtId="0" fontId="3" fillId="10" borderId="27" xfId="0" applyFont="1" applyFill="1" applyBorder="1" applyAlignment="1" applyProtection="1">
      <alignment horizontal="center" vertical="center"/>
    </xf>
    <xf numFmtId="9" fontId="3" fillId="10" borderId="27" xfId="1" applyFont="1" applyFill="1" applyBorder="1" applyAlignment="1" applyProtection="1">
      <alignment horizontal="center" vertical="center" wrapText="1"/>
      <protection locked="0"/>
    </xf>
    <xf numFmtId="9" fontId="3" fillId="10" borderId="27" xfId="0" applyNumberFormat="1" applyFont="1" applyFill="1" applyBorder="1" applyAlignment="1" applyProtection="1">
      <alignment horizontal="center" vertical="center"/>
    </xf>
    <xf numFmtId="9" fontId="3" fillId="10" borderId="27" xfId="1" applyFont="1" applyFill="1" applyBorder="1" applyAlignment="1" applyProtection="1">
      <alignment horizontal="center" vertical="center"/>
      <protection locked="0"/>
    </xf>
    <xf numFmtId="0" fontId="3" fillId="10" borderId="27" xfId="0" applyFont="1" applyFill="1" applyBorder="1" applyAlignment="1" applyProtection="1">
      <alignment vertical="center"/>
    </xf>
    <xf numFmtId="0" fontId="3" fillId="10" borderId="27" xfId="0" applyFont="1" applyFill="1" applyBorder="1" applyAlignment="1" applyProtection="1">
      <alignment horizontal="justify" vertical="center" wrapText="1"/>
      <protection locked="0"/>
    </xf>
    <xf numFmtId="9" fontId="3" fillId="10" borderId="27" xfId="0" applyNumberFormat="1" applyFont="1" applyFill="1" applyBorder="1" applyAlignment="1" applyProtection="1">
      <alignment horizontal="justify" vertical="center"/>
      <protection locked="0"/>
    </xf>
    <xf numFmtId="0" fontId="3" fillId="0" borderId="28" xfId="0" applyFont="1" applyBorder="1" applyAlignment="1" applyProtection="1">
      <protection locked="0"/>
    </xf>
    <xf numFmtId="0" fontId="3" fillId="2" borderId="27" xfId="0" applyFont="1" applyFill="1" applyBorder="1" applyAlignment="1" applyProtection="1">
      <alignment horizontal="justify" vertical="center" wrapText="1"/>
    </xf>
    <xf numFmtId="0" fontId="3" fillId="4" borderId="29" xfId="0" applyFont="1" applyFill="1" applyBorder="1" applyAlignment="1" applyProtection="1">
      <alignment horizontal="justify" vertical="center" wrapText="1"/>
    </xf>
    <xf numFmtId="0" fontId="3" fillId="2" borderId="27" xfId="0" applyFont="1" applyFill="1" applyBorder="1" applyAlignment="1" applyProtection="1">
      <alignment horizontal="justify" vertical="center" wrapText="1"/>
      <protection locked="0"/>
    </xf>
    <xf numFmtId="0" fontId="3" fillId="2" borderId="27" xfId="0" applyNumberFormat="1" applyFont="1" applyFill="1" applyBorder="1" applyAlignment="1" applyProtection="1">
      <alignment horizontal="justify" vertical="center" wrapText="1"/>
    </xf>
    <xf numFmtId="0" fontId="3" fillId="2" borderId="27" xfId="0" applyFont="1" applyFill="1" applyBorder="1" applyAlignment="1" applyProtection="1">
      <alignment horizontal="center" vertical="center"/>
    </xf>
    <xf numFmtId="1" fontId="3" fillId="5" borderId="31" xfId="0" applyNumberFormat="1" applyFont="1" applyFill="1" applyBorder="1" applyAlignment="1" applyProtection="1">
      <alignment horizontal="center" vertical="center"/>
    </xf>
    <xf numFmtId="166" fontId="3" fillId="2" borderId="27" xfId="0" applyNumberFormat="1" applyFont="1" applyFill="1" applyBorder="1" applyAlignment="1" applyProtection="1">
      <alignment horizontal="center" vertical="center"/>
    </xf>
    <xf numFmtId="9" fontId="3" fillId="5" borderId="31" xfId="0" applyNumberFormat="1" applyFont="1" applyFill="1" applyBorder="1" applyAlignment="1" applyProtection="1">
      <alignment horizontal="center" vertical="center"/>
    </xf>
    <xf numFmtId="1" fontId="3" fillId="9" borderId="27" xfId="0" applyNumberFormat="1" applyFont="1" applyFill="1" applyBorder="1" applyAlignment="1" applyProtection="1">
      <alignment horizontal="center" vertical="center" wrapText="1"/>
    </xf>
    <xf numFmtId="15" fontId="3" fillId="2" borderId="27" xfId="0" applyNumberFormat="1" applyFont="1" applyFill="1" applyBorder="1" applyAlignment="1" applyProtection="1">
      <alignment horizontal="center" vertical="center" wrapText="1"/>
    </xf>
    <xf numFmtId="0" fontId="3" fillId="0" borderId="0" xfId="0" applyFont="1" applyAlignment="1" applyProtection="1">
      <alignment horizontal="center" vertical="center"/>
    </xf>
    <xf numFmtId="0" fontId="14" fillId="10" borderId="27" xfId="0" applyFont="1" applyFill="1" applyBorder="1" applyAlignment="1" applyProtection="1">
      <alignment horizontal="center"/>
    </xf>
    <xf numFmtId="0" fontId="3" fillId="0" borderId="33" xfId="0" applyNumberFormat="1" applyFont="1" applyFill="1" applyBorder="1" applyAlignment="1" applyProtection="1">
      <alignment horizontal="center" vertical="center" wrapText="1"/>
      <protection locked="0"/>
    </xf>
    <xf numFmtId="0" fontId="3" fillId="2" borderId="11" xfId="0" applyFont="1" applyFill="1" applyBorder="1" applyAlignment="1" applyProtection="1">
      <alignment horizontal="justify" vertical="center" wrapText="1"/>
      <protection locked="0"/>
    </xf>
    <xf numFmtId="0" fontId="3" fillId="2" borderId="11" xfId="0" applyFont="1" applyFill="1" applyBorder="1" applyAlignment="1" applyProtection="1">
      <alignment horizontal="center" vertical="center" wrapText="1"/>
      <protection locked="0"/>
    </xf>
    <xf numFmtId="15" fontId="3" fillId="2" borderId="11" xfId="0" applyNumberFormat="1" applyFont="1" applyFill="1" applyBorder="1" applyAlignment="1" applyProtection="1">
      <alignment horizontal="center" vertical="center" wrapText="1"/>
      <protection locked="0"/>
    </xf>
    <xf numFmtId="1" fontId="3" fillId="9" borderId="11" xfId="0" applyNumberFormat="1" applyFont="1" applyFill="1" applyBorder="1" applyAlignment="1" applyProtection="1">
      <alignment horizontal="center" vertical="center"/>
    </xf>
    <xf numFmtId="9" fontId="3" fillId="10" borderId="11" xfId="0" applyNumberFormat="1" applyFont="1" applyFill="1" applyBorder="1" applyAlignment="1" applyProtection="1">
      <alignment horizontal="center" vertical="center" wrapText="1"/>
    </xf>
    <xf numFmtId="9" fontId="3" fillId="5" borderId="11" xfId="0" applyNumberFormat="1" applyFont="1" applyFill="1" applyBorder="1" applyAlignment="1" applyProtection="1">
      <alignment horizontal="center" vertical="center"/>
    </xf>
    <xf numFmtId="1" fontId="3" fillId="5" borderId="11" xfId="0" applyNumberFormat="1" applyFont="1" applyFill="1" applyBorder="1" applyAlignment="1" applyProtection="1">
      <alignment horizontal="center" vertical="center"/>
    </xf>
    <xf numFmtId="0" fontId="3" fillId="0" borderId="11" xfId="0" applyFont="1" applyBorder="1" applyAlignment="1" applyProtection="1">
      <alignment vertical="center"/>
    </xf>
    <xf numFmtId="0" fontId="3" fillId="10" borderId="11" xfId="0" applyFont="1" applyFill="1" applyBorder="1" applyAlignment="1" applyProtection="1">
      <alignment vertical="center"/>
    </xf>
    <xf numFmtId="0" fontId="3" fillId="0" borderId="2" xfId="0" applyFont="1" applyBorder="1" applyAlignment="1" applyProtection="1">
      <alignment vertical="center"/>
    </xf>
    <xf numFmtId="0" fontId="3" fillId="0" borderId="12" xfId="0" applyFont="1" applyBorder="1" applyAlignment="1" applyProtection="1">
      <alignment horizontal="center" vertical="center"/>
    </xf>
    <xf numFmtId="0" fontId="3" fillId="2" borderId="18" xfId="0" applyFont="1" applyFill="1" applyBorder="1" applyAlignment="1" applyProtection="1">
      <alignment horizontal="justify" vertical="center" wrapText="1"/>
      <protection locked="0"/>
    </xf>
    <xf numFmtId="0" fontId="3" fillId="2" borderId="18" xfId="0" applyFont="1" applyFill="1" applyBorder="1" applyAlignment="1" applyProtection="1">
      <alignment horizontal="center" vertical="center" wrapText="1"/>
      <protection locked="0"/>
    </xf>
    <xf numFmtId="15" fontId="3" fillId="2" borderId="18" xfId="0" applyNumberFormat="1" applyFont="1" applyFill="1" applyBorder="1" applyAlignment="1" applyProtection="1">
      <alignment horizontal="center" vertical="center" wrapText="1"/>
      <protection locked="0"/>
    </xf>
    <xf numFmtId="1" fontId="3" fillId="9" borderId="18" xfId="0" applyNumberFormat="1" applyFont="1" applyFill="1" applyBorder="1" applyAlignment="1" applyProtection="1">
      <alignment horizontal="center" vertical="center"/>
    </xf>
    <xf numFmtId="1" fontId="3" fillId="10" borderId="18" xfId="0" applyNumberFormat="1" applyFont="1" applyFill="1" applyBorder="1" applyAlignment="1" applyProtection="1">
      <alignment horizontal="center" vertical="center" wrapText="1"/>
    </xf>
    <xf numFmtId="9" fontId="3" fillId="5" borderId="18"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3" fillId="0" borderId="18" xfId="0" applyFont="1" applyBorder="1" applyAlignment="1" applyProtection="1">
      <alignment vertical="center"/>
    </xf>
    <xf numFmtId="0" fontId="3" fillId="10" borderId="18" xfId="0" applyFont="1" applyFill="1" applyBorder="1" applyAlignment="1" applyProtection="1">
      <alignment vertical="center"/>
    </xf>
    <xf numFmtId="0" fontId="3" fillId="0" borderId="6" xfId="0" applyFont="1" applyBorder="1" applyAlignment="1" applyProtection="1">
      <alignment vertical="center"/>
    </xf>
    <xf numFmtId="0" fontId="3" fillId="0" borderId="48" xfId="0" applyFont="1" applyBorder="1" applyAlignment="1" applyProtection="1">
      <alignment horizontal="center" vertical="center"/>
    </xf>
    <xf numFmtId="0" fontId="3" fillId="4" borderId="14" xfId="0" applyFont="1" applyFill="1" applyBorder="1" applyAlignment="1" applyProtection="1">
      <alignment horizontal="center" vertical="center" wrapText="1"/>
    </xf>
    <xf numFmtId="0" fontId="3" fillId="4" borderId="54" xfId="0" applyFont="1" applyFill="1" applyBorder="1" applyAlignment="1" applyProtection="1">
      <alignment horizontal="center" vertical="center" wrapText="1"/>
    </xf>
    <xf numFmtId="0" fontId="3" fillId="4" borderId="54" xfId="0" applyFont="1" applyFill="1" applyBorder="1" applyAlignment="1" applyProtection="1">
      <alignment vertical="center" wrapText="1"/>
    </xf>
    <xf numFmtId="0" fontId="3" fillId="4" borderId="24" xfId="0" applyFont="1" applyFill="1" applyBorder="1" applyAlignment="1" applyProtection="1">
      <alignment vertical="center" wrapText="1"/>
    </xf>
    <xf numFmtId="0" fontId="3" fillId="2" borderId="54" xfId="0" applyFont="1" applyFill="1" applyBorder="1" applyAlignment="1" applyProtection="1">
      <alignment horizontal="justify" vertical="center" wrapText="1"/>
      <protection locked="0"/>
    </xf>
    <xf numFmtId="0" fontId="3" fillId="2" borderId="54" xfId="0" applyFont="1" applyFill="1" applyBorder="1" applyAlignment="1" applyProtection="1">
      <alignment horizontal="center" vertical="center" wrapText="1"/>
      <protection locked="0"/>
    </xf>
    <xf numFmtId="15" fontId="3" fillId="2" borderId="54" xfId="0" applyNumberFormat="1" applyFont="1" applyFill="1" applyBorder="1" applyAlignment="1" applyProtection="1">
      <alignment horizontal="center" vertical="center" wrapText="1"/>
      <protection locked="0"/>
    </xf>
    <xf numFmtId="1" fontId="3" fillId="9" borderId="54" xfId="0" applyNumberFormat="1" applyFont="1" applyFill="1" applyBorder="1" applyAlignment="1" applyProtection="1">
      <alignment horizontal="center" vertical="center"/>
    </xf>
    <xf numFmtId="0" fontId="3" fillId="9" borderId="15" xfId="0" applyFont="1" applyFill="1" applyBorder="1" applyAlignment="1" applyProtection="1">
      <alignment vertical="center" wrapText="1"/>
    </xf>
    <xf numFmtId="1" fontId="3" fillId="10" borderId="54" xfId="0" applyNumberFormat="1" applyFont="1" applyFill="1" applyBorder="1" applyAlignment="1" applyProtection="1">
      <alignment horizontal="center" vertical="center" wrapText="1"/>
    </xf>
    <xf numFmtId="9" fontId="3" fillId="5" borderId="54" xfId="0" applyNumberFormat="1" applyFont="1" applyFill="1" applyBorder="1" applyAlignment="1" applyProtection="1">
      <alignment horizontal="center" vertical="center"/>
    </xf>
    <xf numFmtId="1" fontId="3" fillId="5" borderId="54" xfId="0" applyNumberFormat="1" applyFont="1" applyFill="1" applyBorder="1" applyAlignment="1" applyProtection="1">
      <alignment horizontal="center" vertical="center"/>
    </xf>
    <xf numFmtId="0" fontId="3" fillId="0" borderId="54" xfId="0" applyFont="1" applyBorder="1" applyAlignment="1" applyProtection="1">
      <alignment vertical="center"/>
    </xf>
    <xf numFmtId="0" fontId="3" fillId="10" borderId="54" xfId="0" applyFont="1" applyFill="1" applyBorder="1" applyAlignment="1" applyProtection="1">
      <alignment vertical="center"/>
    </xf>
    <xf numFmtId="0" fontId="3" fillId="0" borderId="25" xfId="0" applyFont="1" applyBorder="1" applyAlignment="1" applyProtection="1">
      <alignment vertical="center"/>
    </xf>
    <xf numFmtId="0" fontId="3" fillId="0" borderId="15" xfId="0" applyFont="1" applyBorder="1" applyAlignment="1" applyProtection="1">
      <alignment horizontal="center" vertical="center"/>
    </xf>
    <xf numFmtId="9" fontId="3" fillId="2" borderId="54" xfId="0" applyNumberFormat="1" applyFont="1" applyFill="1" applyBorder="1" applyAlignment="1" applyProtection="1">
      <alignment horizontal="center" vertical="center" wrapText="1"/>
      <protection locked="0"/>
    </xf>
    <xf numFmtId="9" fontId="3" fillId="10" borderId="54" xfId="0" applyNumberFormat="1" applyFont="1" applyFill="1" applyBorder="1" applyAlignment="1" applyProtection="1">
      <alignment horizontal="center" vertical="center" wrapText="1"/>
    </xf>
    <xf numFmtId="1" fontId="3" fillId="10" borderId="54" xfId="0" applyNumberFormat="1" applyFont="1" applyFill="1" applyBorder="1" applyAlignment="1" applyProtection="1">
      <alignment horizontal="center" vertical="center"/>
    </xf>
    <xf numFmtId="0" fontId="3" fillId="10" borderId="54" xfId="0" applyFont="1" applyFill="1" applyBorder="1" applyAlignment="1" applyProtection="1">
      <alignment vertical="center" wrapText="1"/>
    </xf>
    <xf numFmtId="0" fontId="3" fillId="4" borderId="54" xfId="0" applyNumberFormat="1" applyFont="1" applyFill="1" applyBorder="1" applyAlignment="1" applyProtection="1">
      <alignment vertical="center" wrapText="1"/>
    </xf>
    <xf numFmtId="0" fontId="3" fillId="2" borderId="54" xfId="0" applyNumberFormat="1" applyFont="1" applyFill="1" applyBorder="1" applyAlignment="1" applyProtection="1">
      <alignment horizontal="center" vertical="center" wrapText="1"/>
      <protection locked="0"/>
    </xf>
    <xf numFmtId="0" fontId="3" fillId="2" borderId="54" xfId="0" applyFont="1" applyFill="1" applyBorder="1" applyAlignment="1">
      <alignment horizontal="justify" vertical="center" wrapText="1"/>
    </xf>
    <xf numFmtId="0" fontId="3" fillId="2" borderId="54" xfId="0" applyFont="1" applyFill="1" applyBorder="1" applyAlignment="1">
      <alignment horizontal="center" vertical="center" wrapText="1"/>
    </xf>
    <xf numFmtId="9" fontId="3" fillId="2" borderId="54" xfId="0" applyNumberFormat="1" applyFont="1" applyFill="1" applyBorder="1" applyAlignment="1">
      <alignment horizontal="center" vertical="center" wrapText="1"/>
    </xf>
    <xf numFmtId="15" fontId="3" fillId="2" borderId="54" xfId="0" applyNumberFormat="1" applyFont="1" applyFill="1" applyBorder="1" applyAlignment="1">
      <alignment horizontal="center" vertical="center" wrapText="1"/>
    </xf>
    <xf numFmtId="9" fontId="3" fillId="10" borderId="54" xfId="1" applyFont="1" applyFill="1" applyBorder="1" applyAlignment="1" applyProtection="1">
      <alignment horizontal="center" vertical="center" wrapText="1"/>
    </xf>
    <xf numFmtId="0" fontId="3" fillId="0" borderId="54" xfId="0" applyFont="1" applyBorder="1" applyAlignment="1">
      <alignment horizontal="justify" vertical="center" wrapText="1"/>
    </xf>
    <xf numFmtId="0" fontId="3" fillId="2" borderId="54" xfId="1" applyNumberFormat="1" applyFont="1" applyFill="1" applyBorder="1" applyAlignment="1" applyProtection="1">
      <alignment horizontal="center" vertical="center" wrapText="1"/>
      <protection locked="0"/>
    </xf>
    <xf numFmtId="0" fontId="3" fillId="9" borderId="15" xfId="0" applyFont="1" applyFill="1" applyBorder="1" applyAlignment="1" applyProtection="1">
      <alignment horizontal="center" vertical="center" wrapText="1"/>
    </xf>
    <xf numFmtId="9" fontId="3" fillId="2" borderId="54" xfId="1" applyNumberFormat="1" applyFont="1" applyFill="1" applyBorder="1" applyAlignment="1" applyProtection="1">
      <alignment horizontal="center" vertical="center" wrapText="1"/>
      <protection locked="0"/>
    </xf>
    <xf numFmtId="15" fontId="3" fillId="0" borderId="29" xfId="0" applyNumberFormat="1" applyFont="1" applyBorder="1" applyAlignment="1">
      <alignment horizontal="center" vertical="center" wrapText="1"/>
    </xf>
    <xf numFmtId="15" fontId="3" fillId="0" borderId="29" xfId="0" applyNumberFormat="1" applyFont="1" applyBorder="1" applyAlignment="1">
      <alignment vertical="center" wrapText="1"/>
    </xf>
    <xf numFmtId="9" fontId="3" fillId="5" borderId="38" xfId="0" applyNumberFormat="1" applyFont="1" applyFill="1" applyBorder="1" applyAlignment="1" applyProtection="1">
      <alignment horizontal="center" vertical="center"/>
    </xf>
    <xf numFmtId="1" fontId="3" fillId="5" borderId="38" xfId="0" applyNumberFormat="1" applyFont="1" applyFill="1" applyBorder="1" applyAlignment="1" applyProtection="1">
      <alignment horizontal="center" vertical="center"/>
    </xf>
    <xf numFmtId="9" fontId="3" fillId="2" borderId="54" xfId="1" applyFont="1" applyFill="1" applyBorder="1" applyAlignment="1" applyProtection="1">
      <alignment horizontal="center" vertical="center" wrapText="1"/>
      <protection locked="0"/>
    </xf>
    <xf numFmtId="1" fontId="3" fillId="2" borderId="54" xfId="1" applyNumberFormat="1" applyFont="1" applyFill="1" applyBorder="1" applyAlignment="1" applyProtection="1">
      <alignment horizontal="center" vertical="center" wrapText="1"/>
      <protection locked="0"/>
    </xf>
    <xf numFmtId="0" fontId="3" fillId="2" borderId="54" xfId="0" applyFont="1" applyFill="1" applyBorder="1" applyAlignment="1" applyProtection="1">
      <alignment horizontal="justify" vertical="center"/>
    </xf>
    <xf numFmtId="1" fontId="3" fillId="2" borderId="54" xfId="0" applyNumberFormat="1" applyFont="1" applyFill="1" applyBorder="1" applyAlignment="1" applyProtection="1">
      <alignment horizontal="center" vertical="center" wrapText="1"/>
      <protection locked="0"/>
    </xf>
    <xf numFmtId="0" fontId="3" fillId="9" borderId="15" xfId="0" applyFont="1" applyFill="1" applyBorder="1" applyAlignment="1" applyProtection="1">
      <alignment horizontal="left" vertical="center" wrapText="1"/>
    </xf>
    <xf numFmtId="0" fontId="3" fillId="2" borderId="11" xfId="0" applyFont="1" applyFill="1" applyBorder="1" applyAlignment="1">
      <alignment horizontal="justify" vertical="center" wrapText="1"/>
    </xf>
    <xf numFmtId="0" fontId="3" fillId="2" borderId="11" xfId="0" applyFont="1" applyFill="1" applyBorder="1" applyAlignment="1">
      <alignment horizontal="center" vertical="center" wrapText="1"/>
    </xf>
    <xf numFmtId="1" fontId="3" fillId="10" borderId="11" xfId="0" applyNumberFormat="1" applyFont="1" applyFill="1" applyBorder="1" applyAlignment="1" applyProtection="1">
      <alignment horizontal="center" vertical="center" wrapText="1"/>
    </xf>
    <xf numFmtId="0" fontId="3" fillId="2" borderId="18" xfId="0" applyFont="1" applyFill="1" applyBorder="1" applyAlignment="1">
      <alignment horizontal="justify" vertical="center" wrapText="1"/>
    </xf>
    <xf numFmtId="0" fontId="3" fillId="2" borderId="18" xfId="0" applyFont="1" applyFill="1" applyBorder="1" applyAlignment="1">
      <alignment horizontal="center" vertical="center" wrapText="1"/>
    </xf>
    <xf numFmtId="15" fontId="3" fillId="0" borderId="18" xfId="0" applyNumberFormat="1" applyFont="1" applyBorder="1" applyAlignment="1">
      <alignment horizontal="center" vertical="center" wrapText="1"/>
    </xf>
    <xf numFmtId="15" fontId="3" fillId="0" borderId="18" xfId="0" applyNumberFormat="1" applyFont="1" applyBorder="1" applyAlignment="1">
      <alignment vertical="center" wrapText="1"/>
    </xf>
    <xf numFmtId="15" fontId="3" fillId="0" borderId="11" xfId="0" applyNumberFormat="1" applyFont="1" applyBorder="1" applyAlignment="1">
      <alignment horizontal="center" vertical="center" wrapText="1"/>
    </xf>
    <xf numFmtId="0" fontId="3" fillId="2" borderId="18" xfId="1" applyNumberFormat="1" applyFont="1" applyFill="1" applyBorder="1" applyAlignment="1" applyProtection="1">
      <alignment horizontal="center" vertical="center" wrapText="1"/>
      <protection locked="0"/>
    </xf>
    <xf numFmtId="0" fontId="3" fillId="9" borderId="12" xfId="0" applyFont="1" applyFill="1" applyBorder="1" applyAlignment="1" applyProtection="1">
      <alignment vertical="center" wrapText="1"/>
    </xf>
    <xf numFmtId="0" fontId="3" fillId="9" borderId="48" xfId="0" applyFont="1" applyFill="1" applyBorder="1" applyAlignment="1" applyProtection="1">
      <alignment vertical="center" wrapText="1"/>
    </xf>
    <xf numFmtId="0" fontId="3" fillId="0" borderId="0" xfId="0" applyFont="1" applyBorder="1" applyAlignment="1" applyProtection="1">
      <alignment vertical="center"/>
    </xf>
    <xf numFmtId="0" fontId="3" fillId="0" borderId="32" xfId="0" applyFont="1" applyBorder="1" applyAlignment="1" applyProtection="1">
      <alignment horizontal="center" vertical="center"/>
    </xf>
    <xf numFmtId="2" fontId="3" fillId="10" borderId="54" xfId="0" applyNumberFormat="1" applyFont="1" applyFill="1" applyBorder="1" applyAlignment="1" applyProtection="1">
      <alignment horizontal="center" vertical="center" wrapText="1"/>
    </xf>
    <xf numFmtId="0" fontId="3" fillId="4" borderId="54" xfId="0" applyNumberFormat="1" applyFont="1" applyFill="1" applyBorder="1" applyAlignment="1" applyProtection="1">
      <alignment vertical="top" wrapText="1"/>
    </xf>
    <xf numFmtId="9" fontId="3" fillId="0" borderId="54" xfId="0" applyNumberFormat="1" applyFont="1" applyFill="1" applyBorder="1" applyAlignment="1" applyProtection="1">
      <alignment horizontal="center" vertical="center" wrapText="1"/>
      <protection locked="0"/>
    </xf>
    <xf numFmtId="15" fontId="3" fillId="0" borderId="54" xfId="0" applyNumberFormat="1" applyFont="1" applyFill="1" applyBorder="1" applyAlignment="1" applyProtection="1">
      <alignment horizontal="center" vertical="center" wrapText="1"/>
      <protection locked="0"/>
    </xf>
    <xf numFmtId="0" fontId="3" fillId="0" borderId="54" xfId="0" applyFont="1" applyFill="1" applyBorder="1" applyAlignment="1" applyProtection="1">
      <alignment horizontal="justify" vertical="center" wrapText="1"/>
      <protection locked="0"/>
    </xf>
    <xf numFmtId="0" fontId="3" fillId="0" borderId="54" xfId="0" applyNumberFormat="1" applyFont="1" applyFill="1" applyBorder="1" applyAlignment="1" applyProtection="1">
      <alignment horizontal="justify" vertical="center" wrapText="1"/>
      <protection locked="0"/>
    </xf>
    <xf numFmtId="0" fontId="3" fillId="0" borderId="54" xfId="0" applyFont="1" applyBorder="1" applyAlignment="1" applyProtection="1">
      <alignment horizontal="center" vertical="center" wrapText="1"/>
      <protection locked="0"/>
    </xf>
    <xf numFmtId="1" fontId="3" fillId="0" borderId="54" xfId="0" applyNumberFormat="1" applyFont="1" applyFill="1" applyBorder="1" applyAlignment="1" applyProtection="1">
      <alignment horizontal="center" vertical="center" wrapText="1"/>
      <protection locked="0"/>
    </xf>
    <xf numFmtId="15" fontId="3" fillId="2" borderId="11" xfId="0" applyNumberFormat="1" applyFont="1" applyFill="1" applyBorder="1" applyAlignment="1">
      <alignment horizontal="center" vertical="center" wrapText="1"/>
    </xf>
    <xf numFmtId="15" fontId="3" fillId="2" borderId="18" xfId="0" applyNumberFormat="1" applyFont="1" applyFill="1" applyBorder="1" applyAlignment="1">
      <alignment horizontal="center" vertical="center" wrapText="1"/>
    </xf>
    <xf numFmtId="9" fontId="3" fillId="2" borderId="18" xfId="0" applyNumberFormat="1" applyFont="1" applyFill="1" applyBorder="1" applyAlignment="1" applyProtection="1">
      <alignment horizontal="center" vertical="center" wrapText="1"/>
      <protection locked="0"/>
    </xf>
    <xf numFmtId="0" fontId="3" fillId="0" borderId="18" xfId="0" applyFont="1" applyBorder="1" applyAlignment="1">
      <alignment horizontal="justify" vertical="center" wrapText="1"/>
    </xf>
    <xf numFmtId="9" fontId="3" fillId="2" borderId="18" xfId="0" applyNumberFormat="1" applyFont="1" applyFill="1" applyBorder="1" applyAlignment="1">
      <alignment horizontal="center" vertical="center" wrapText="1"/>
    </xf>
    <xf numFmtId="9" fontId="3" fillId="10" borderId="18" xfId="0" applyNumberFormat="1" applyFont="1" applyFill="1" applyBorder="1" applyAlignment="1" applyProtection="1">
      <alignment horizontal="center" vertical="center" wrapText="1"/>
    </xf>
    <xf numFmtId="0" fontId="3" fillId="2" borderId="11" xfId="0" applyFont="1" applyFill="1" applyBorder="1" applyAlignment="1" applyProtection="1">
      <alignment horizontal="justify" vertical="center" wrapText="1"/>
    </xf>
    <xf numFmtId="0" fontId="3" fillId="2" borderId="11"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xf>
    <xf numFmtId="166" fontId="3" fillId="2" borderId="11" xfId="0" applyNumberFormat="1" applyFont="1" applyFill="1" applyBorder="1" applyAlignment="1" applyProtection="1">
      <alignment horizontal="center" vertical="center"/>
    </xf>
    <xf numFmtId="0" fontId="3" fillId="2" borderId="18" xfId="0" applyFont="1" applyFill="1" applyBorder="1" applyAlignment="1" applyProtection="1">
      <alignment horizontal="justify" vertical="center" wrapText="1"/>
    </xf>
    <xf numFmtId="0" fontId="3" fillId="2" borderId="18"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xf>
    <xf numFmtId="166" fontId="3" fillId="2" borderId="18" xfId="0" applyNumberFormat="1" applyFont="1" applyFill="1" applyBorder="1" applyAlignment="1" applyProtection="1">
      <alignment horizontal="center" vertical="center"/>
    </xf>
    <xf numFmtId="1" fontId="3" fillId="9" borderId="18" xfId="0" applyNumberFormat="1" applyFont="1" applyFill="1" applyBorder="1" applyAlignment="1" applyProtection="1">
      <alignment horizontal="center" vertical="center" wrapText="1"/>
    </xf>
    <xf numFmtId="9" fontId="3" fillId="2" borderId="11" xfId="0" applyNumberFormat="1" applyFont="1" applyFill="1" applyBorder="1" applyAlignment="1" applyProtection="1">
      <alignment horizontal="center" vertical="center" wrapText="1"/>
      <protection locked="0"/>
    </xf>
    <xf numFmtId="1" fontId="3" fillId="2" borderId="11" xfId="0" applyNumberFormat="1" applyFont="1" applyFill="1" applyBorder="1" applyAlignment="1" applyProtection="1">
      <alignment horizontal="center" vertical="center" wrapText="1"/>
      <protection locked="0"/>
    </xf>
    <xf numFmtId="0" fontId="3" fillId="4" borderId="54" xfId="0" applyFont="1" applyFill="1" applyBorder="1" applyAlignment="1" applyProtection="1">
      <alignment horizontal="justify" vertical="center" wrapText="1"/>
    </xf>
    <xf numFmtId="0" fontId="3" fillId="10" borderId="54" xfId="0" applyFont="1" applyFill="1" applyBorder="1" applyAlignment="1" applyProtection="1">
      <alignment vertical="top" wrapText="1"/>
    </xf>
    <xf numFmtId="0" fontId="3" fillId="2" borderId="18" xfId="0" applyNumberFormat="1" applyFont="1" applyFill="1" applyBorder="1" applyAlignment="1" applyProtection="1">
      <alignment horizontal="center" vertical="center" wrapText="1"/>
      <protection locked="0"/>
    </xf>
    <xf numFmtId="0" fontId="2" fillId="2" borderId="54" xfId="0" applyFont="1" applyFill="1" applyBorder="1" applyAlignment="1">
      <alignment horizontal="justify" vertical="center" wrapText="1"/>
    </xf>
    <xf numFmtId="0" fontId="3" fillId="10" borderId="54" xfId="0" applyFont="1" applyFill="1" applyBorder="1" applyAlignment="1" applyProtection="1">
      <alignment horizontal="center" vertical="center" wrapText="1"/>
    </xf>
    <xf numFmtId="0" fontId="3" fillId="10" borderId="11" xfId="0" applyFont="1" applyFill="1" applyBorder="1" applyAlignment="1" applyProtection="1">
      <alignment horizontal="center" vertical="center" wrapText="1"/>
    </xf>
    <xf numFmtId="0" fontId="3" fillId="10" borderId="18" xfId="0" applyFont="1" applyFill="1" applyBorder="1" applyAlignment="1" applyProtection="1">
      <alignment horizontal="center" vertical="center" wrapText="1"/>
    </xf>
    <xf numFmtId="0" fontId="3" fillId="4" borderId="24" xfId="0" applyFont="1" applyFill="1" applyBorder="1" applyAlignment="1" applyProtection="1">
      <alignment horizontal="justify" vertical="center" wrapText="1"/>
    </xf>
    <xf numFmtId="1" fontId="3" fillId="2" borderId="11" xfId="1" applyNumberFormat="1" applyFont="1" applyFill="1" applyBorder="1" applyAlignment="1" applyProtection="1">
      <alignment horizontal="center" vertical="center" wrapText="1"/>
      <protection locked="0"/>
    </xf>
    <xf numFmtId="0" fontId="3" fillId="10" borderId="11" xfId="0" applyNumberFormat="1" applyFont="1" applyFill="1" applyBorder="1" applyAlignment="1" applyProtection="1">
      <alignment horizontal="center" vertical="center" wrapText="1"/>
    </xf>
    <xf numFmtId="1" fontId="3" fillId="2" borderId="18" xfId="1" applyNumberFormat="1" applyFont="1" applyFill="1" applyBorder="1" applyAlignment="1" applyProtection="1">
      <alignment horizontal="center" vertical="center" wrapText="1"/>
      <protection locked="0"/>
    </xf>
    <xf numFmtId="0" fontId="3" fillId="10" borderId="18" xfId="0" applyNumberFormat="1" applyFont="1" applyFill="1" applyBorder="1" applyAlignment="1" applyProtection="1">
      <alignment horizontal="center" vertical="center" wrapText="1"/>
    </xf>
    <xf numFmtId="0" fontId="3" fillId="10" borderId="54" xfId="0" applyFont="1" applyFill="1" applyBorder="1" applyAlignment="1" applyProtection="1">
      <alignment horizontal="justify" vertical="center" wrapText="1"/>
    </xf>
    <xf numFmtId="1" fontId="3" fillId="2" borderId="18" xfId="0" applyNumberFormat="1" applyFont="1" applyFill="1" applyBorder="1" applyAlignment="1" applyProtection="1">
      <alignment horizontal="center" vertical="center" wrapText="1"/>
      <protection locked="0"/>
    </xf>
    <xf numFmtId="0" fontId="3" fillId="2" borderId="11" xfId="0" applyFont="1" applyFill="1" applyBorder="1" applyAlignment="1" applyProtection="1">
      <alignment horizontal="justify" wrapText="1"/>
      <protection locked="0"/>
    </xf>
    <xf numFmtId="3" fontId="3" fillId="2" borderId="18" xfId="0" applyNumberFormat="1" applyFont="1" applyFill="1" applyBorder="1" applyAlignment="1" applyProtection="1">
      <alignment horizontal="center" vertical="center" wrapText="1"/>
      <protection locked="0"/>
    </xf>
    <xf numFmtId="0" fontId="3" fillId="2" borderId="11" xfId="0" applyNumberFormat="1" applyFont="1" applyFill="1" applyBorder="1" applyAlignment="1" applyProtection="1">
      <alignment horizontal="justify" vertical="center" wrapText="1"/>
      <protection locked="0"/>
    </xf>
    <xf numFmtId="0" fontId="3" fillId="2" borderId="18" xfId="0" applyNumberFormat="1" applyFont="1" applyFill="1" applyBorder="1" applyAlignment="1" applyProtection="1">
      <alignment horizontal="justify" vertical="center" wrapText="1"/>
      <protection locked="0"/>
    </xf>
    <xf numFmtId="0" fontId="3" fillId="0" borderId="54" xfId="0" applyFont="1" applyBorder="1" applyAlignment="1">
      <alignment horizontal="center" vertical="center" wrapText="1"/>
    </xf>
    <xf numFmtId="15" fontId="3" fillId="0" borderId="54" xfId="0" applyNumberFormat="1" applyFont="1" applyBorder="1" applyAlignment="1">
      <alignment horizontal="center" vertical="center" wrapText="1"/>
    </xf>
    <xf numFmtId="0" fontId="3" fillId="4" borderId="54" xfId="0" applyFont="1" applyFill="1" applyBorder="1" applyAlignment="1" applyProtection="1">
      <alignment horizontal="center" vertical="center"/>
    </xf>
    <xf numFmtId="0" fontId="3" fillId="9" borderId="24" xfId="0" applyFont="1" applyFill="1" applyBorder="1" applyAlignment="1" applyProtection="1">
      <alignment horizontal="center" vertical="center" wrapText="1"/>
    </xf>
    <xf numFmtId="9" fontId="3" fillId="10" borderId="54" xfId="0" applyNumberFormat="1" applyFont="1" applyFill="1" applyBorder="1" applyAlignment="1" applyProtection="1">
      <alignment horizontal="center" vertical="center"/>
    </xf>
    <xf numFmtId="0" fontId="3" fillId="0" borderId="54" xfId="0" applyFont="1" applyBorder="1" applyProtection="1"/>
    <xf numFmtId="0" fontId="3" fillId="2" borderId="11" xfId="0" applyNumberFormat="1" applyFont="1" applyFill="1" applyBorder="1" applyAlignment="1" applyProtection="1">
      <alignment horizontal="center" vertical="center" wrapText="1"/>
    </xf>
    <xf numFmtId="15" fontId="3" fillId="2" borderId="11" xfId="0" applyNumberFormat="1" applyFont="1" applyFill="1" applyBorder="1" applyAlignment="1" applyProtection="1">
      <alignment horizontal="center" vertical="center" wrapText="1"/>
    </xf>
    <xf numFmtId="1" fontId="3" fillId="9" borderId="11" xfId="0" applyNumberFormat="1" applyFont="1" applyFill="1" applyBorder="1" applyAlignment="1" applyProtection="1">
      <alignment horizontal="center" vertical="center" wrapText="1"/>
    </xf>
    <xf numFmtId="0" fontId="3" fillId="10" borderId="11" xfId="0" applyNumberFormat="1"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xf>
    <xf numFmtId="15" fontId="3" fillId="6" borderId="11" xfId="0" applyNumberFormat="1" applyFont="1" applyFill="1" applyBorder="1" applyAlignment="1" applyProtection="1">
      <alignment horizontal="justify" vertical="center" wrapText="1"/>
      <protection locked="0"/>
    </xf>
    <xf numFmtId="0" fontId="3" fillId="2" borderId="18" xfId="0" applyNumberFormat="1" applyFont="1" applyFill="1" applyBorder="1" applyAlignment="1" applyProtection="1">
      <alignment horizontal="center" vertical="center" wrapText="1"/>
    </xf>
    <xf numFmtId="15" fontId="3" fillId="2" borderId="18" xfId="0" applyNumberFormat="1" applyFont="1" applyFill="1" applyBorder="1" applyAlignment="1" applyProtection="1">
      <alignment horizontal="center" vertical="center" wrapText="1"/>
    </xf>
    <xf numFmtId="0" fontId="3" fillId="10" borderId="18" xfId="0" applyNumberFormat="1" applyFont="1" applyFill="1" applyBorder="1" applyAlignment="1" applyProtection="1">
      <alignment horizontal="center" vertical="center" wrapText="1"/>
      <protection locked="0"/>
    </xf>
    <xf numFmtId="0" fontId="3" fillId="0" borderId="18" xfId="0" applyFont="1" applyBorder="1" applyAlignment="1" applyProtection="1">
      <alignment horizontal="center" vertical="center"/>
    </xf>
    <xf numFmtId="15" fontId="3" fillId="6" borderId="18" xfId="0" applyNumberFormat="1" applyFont="1" applyFill="1" applyBorder="1" applyAlignment="1" applyProtection="1">
      <alignment horizontal="justify" vertical="center" wrapText="1"/>
      <protection locked="0"/>
    </xf>
    <xf numFmtId="0" fontId="3" fillId="2" borderId="54" xfId="0" applyFont="1" applyFill="1" applyBorder="1" applyAlignment="1" applyProtection="1">
      <alignment horizontal="justify" vertical="center" wrapText="1"/>
    </xf>
    <xf numFmtId="0" fontId="3" fillId="2" borderId="54" xfId="0" applyFont="1" applyFill="1" applyBorder="1" applyAlignment="1" applyProtection="1">
      <alignment horizontal="center" vertical="center" wrapText="1"/>
    </xf>
    <xf numFmtId="166" fontId="3" fillId="2" borderId="54" xfId="0" applyNumberFormat="1" applyFont="1" applyFill="1" applyBorder="1" applyAlignment="1" applyProtection="1">
      <alignment horizontal="center" vertical="center"/>
    </xf>
    <xf numFmtId="1" fontId="3" fillId="9" borderId="54" xfId="0" applyNumberFormat="1" applyFont="1" applyFill="1" applyBorder="1" applyAlignment="1" applyProtection="1">
      <alignment horizontal="center" vertical="center" wrapText="1"/>
    </xf>
    <xf numFmtId="15" fontId="3" fillId="6" borderId="54" xfId="0" applyNumberFormat="1" applyFont="1" applyFill="1" applyBorder="1" applyAlignment="1" applyProtection="1">
      <alignment horizontal="justify" vertical="center" wrapText="1"/>
      <protection locked="0"/>
    </xf>
    <xf numFmtId="0" fontId="3" fillId="4" borderId="54" xfId="0" applyFont="1" applyFill="1" applyBorder="1" applyAlignment="1" applyProtection="1">
      <alignment horizontal="justify" vertical="center"/>
    </xf>
    <xf numFmtId="0" fontId="3" fillId="2" borderId="54" xfId="0" applyNumberFormat="1" applyFont="1" applyFill="1" applyBorder="1" applyAlignment="1" applyProtection="1">
      <alignment horizontal="justify" vertical="center" wrapText="1"/>
    </xf>
    <xf numFmtId="0" fontId="3" fillId="6" borderId="54" xfId="0" applyFont="1" applyFill="1" applyBorder="1" applyAlignment="1" applyProtection="1">
      <alignment horizontal="justify" vertical="center" wrapText="1"/>
      <protection locked="0"/>
    </xf>
    <xf numFmtId="9" fontId="3" fillId="2" borderId="54" xfId="0" applyNumberFormat="1" applyFont="1" applyFill="1" applyBorder="1" applyAlignment="1" applyProtection="1">
      <alignment horizontal="center" vertical="center" wrapText="1"/>
    </xf>
    <xf numFmtId="1" fontId="3" fillId="10" borderId="54" xfId="0" applyNumberFormat="1" applyFont="1" applyFill="1" applyBorder="1" applyAlignment="1" applyProtection="1">
      <alignment horizontal="center" vertical="center" wrapText="1"/>
      <protection locked="0"/>
    </xf>
    <xf numFmtId="0" fontId="2" fillId="2" borderId="11" xfId="0" applyFont="1" applyFill="1" applyBorder="1" applyAlignment="1" applyProtection="1">
      <alignment horizontal="justify" vertical="center" wrapText="1"/>
    </xf>
    <xf numFmtId="1" fontId="3" fillId="9" borderId="11" xfId="0" applyNumberFormat="1" applyFont="1" applyFill="1" applyBorder="1" applyAlignment="1" applyProtection="1">
      <alignment vertical="center" wrapText="1"/>
    </xf>
    <xf numFmtId="1" fontId="3" fillId="10" borderId="11" xfId="0" applyNumberFormat="1" applyFont="1" applyFill="1" applyBorder="1" applyAlignment="1" applyProtection="1">
      <alignment horizontal="center" vertical="center" wrapText="1"/>
      <protection locked="0"/>
    </xf>
    <xf numFmtId="0" fontId="3" fillId="6" borderId="11" xfId="0" applyFont="1" applyFill="1" applyBorder="1" applyAlignment="1" applyProtection="1">
      <alignment horizontal="justify" vertical="center" wrapText="1"/>
      <protection locked="0"/>
    </xf>
    <xf numFmtId="0" fontId="3" fillId="4" borderId="38" xfId="0" applyFont="1" applyFill="1" applyBorder="1" applyAlignment="1" applyProtection="1">
      <alignment horizontal="justify" vertical="center" wrapText="1"/>
    </xf>
    <xf numFmtId="1" fontId="3" fillId="9" borderId="18" xfId="0" applyNumberFormat="1" applyFont="1" applyFill="1" applyBorder="1" applyAlignment="1" applyProtection="1">
      <alignment vertical="center" wrapText="1"/>
    </xf>
    <xf numFmtId="0" fontId="3" fillId="6" borderId="18" xfId="0" applyFont="1" applyFill="1" applyBorder="1" applyAlignment="1" applyProtection="1">
      <alignment horizontal="justify" vertical="center" wrapText="1"/>
      <protection locked="0"/>
    </xf>
    <xf numFmtId="1" fontId="3" fillId="9" borderId="54" xfId="0" applyNumberFormat="1" applyFont="1" applyFill="1" applyBorder="1" applyAlignment="1" applyProtection="1">
      <alignment vertical="center" wrapText="1"/>
    </xf>
    <xf numFmtId="0" fontId="3" fillId="6" borderId="54" xfId="0" applyFont="1" applyFill="1" applyBorder="1" applyAlignment="1" applyProtection="1">
      <alignment horizontal="justify" vertical="center"/>
      <protection locked="0"/>
    </xf>
    <xf numFmtId="9" fontId="3" fillId="10" borderId="54" xfId="0" applyNumberFormat="1" applyFont="1" applyFill="1" applyBorder="1" applyAlignment="1" applyProtection="1">
      <alignment horizontal="center" vertical="center"/>
      <protection locked="0"/>
    </xf>
    <xf numFmtId="166" fontId="3" fillId="6" borderId="54" xfId="0" applyNumberFormat="1" applyFont="1" applyFill="1" applyBorder="1" applyAlignment="1" applyProtection="1">
      <alignment horizontal="justify" vertical="center" wrapText="1"/>
      <protection locked="0"/>
    </xf>
    <xf numFmtId="0" fontId="3" fillId="10" borderId="11" xfId="0" applyFont="1" applyFill="1" applyBorder="1" applyAlignment="1" applyProtection="1">
      <alignment horizontal="center" vertical="center"/>
      <protection locked="0"/>
    </xf>
    <xf numFmtId="0" fontId="3" fillId="6" borderId="11" xfId="0" applyFont="1" applyFill="1" applyBorder="1" applyAlignment="1" applyProtection="1">
      <alignment horizontal="justify" vertical="center"/>
      <protection locked="0"/>
    </xf>
    <xf numFmtId="0" fontId="3" fillId="10" borderId="18" xfId="0" applyFont="1" applyFill="1" applyBorder="1" applyAlignment="1" applyProtection="1">
      <alignment horizontal="center" vertical="center" wrapText="1"/>
      <protection locked="0"/>
    </xf>
    <xf numFmtId="0" fontId="3" fillId="6" borderId="18" xfId="0" applyFont="1" applyFill="1" applyBorder="1" applyAlignment="1" applyProtection="1">
      <alignment horizontal="justify" vertical="center"/>
      <protection locked="0"/>
    </xf>
    <xf numFmtId="166" fontId="3" fillId="6" borderId="11" xfId="0" applyNumberFormat="1" applyFont="1" applyFill="1" applyBorder="1" applyAlignment="1" applyProtection="1">
      <alignment horizontal="justify" vertical="center" wrapText="1"/>
      <protection locked="0"/>
    </xf>
    <xf numFmtId="166" fontId="3" fillId="6" borderId="18" xfId="0" applyNumberFormat="1" applyFont="1" applyFill="1" applyBorder="1" applyAlignment="1" applyProtection="1">
      <alignment horizontal="justify" vertical="center" wrapText="1"/>
      <protection locked="0"/>
    </xf>
    <xf numFmtId="0" fontId="3" fillId="4" borderId="14" xfId="0" applyFont="1" applyFill="1" applyBorder="1" applyAlignment="1" applyProtection="1">
      <alignment horizontal="center" vertical="center"/>
    </xf>
    <xf numFmtId="15" fontId="3" fillId="2" borderId="54" xfId="0" applyNumberFormat="1" applyFont="1" applyFill="1" applyBorder="1" applyAlignment="1" applyProtection="1">
      <alignment horizontal="center" vertical="center" wrapText="1"/>
    </xf>
    <xf numFmtId="1" fontId="3" fillId="10" borderId="18" xfId="0" applyNumberFormat="1"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166" fontId="3" fillId="6" borderId="18" xfId="0" applyNumberFormat="1" applyFont="1" applyFill="1" applyBorder="1" applyAlignment="1" applyProtection="1">
      <alignment horizontal="justify" vertical="center"/>
      <protection locked="0"/>
    </xf>
    <xf numFmtId="166" fontId="3" fillId="6" borderId="11" xfId="0" applyNumberFormat="1" applyFont="1" applyFill="1" applyBorder="1" applyAlignment="1" applyProtection="1">
      <alignment horizontal="justify" vertical="center"/>
      <protection locked="0"/>
    </xf>
    <xf numFmtId="0" fontId="3" fillId="6" borderId="18" xfId="0" applyFont="1" applyFill="1" applyBorder="1" applyAlignment="1" applyProtection="1">
      <alignment vertical="center" wrapText="1"/>
    </xf>
    <xf numFmtId="0" fontId="3" fillId="2" borderId="11" xfId="0" applyFont="1" applyFill="1" applyBorder="1" applyAlignment="1" applyProtection="1">
      <alignment horizontal="justify" vertical="center"/>
    </xf>
    <xf numFmtId="0" fontId="3" fillId="2" borderId="11" xfId="0" applyNumberFormat="1" applyFont="1" applyFill="1" applyBorder="1" applyAlignment="1" applyProtection="1">
      <alignment horizontal="justify" vertical="center" wrapText="1"/>
    </xf>
    <xf numFmtId="1" fontId="3" fillId="10" borderId="11" xfId="0" applyNumberFormat="1" applyFont="1" applyFill="1" applyBorder="1" applyAlignment="1" applyProtection="1">
      <alignment horizontal="center" vertical="center"/>
    </xf>
    <xf numFmtId="0" fontId="6" fillId="6" borderId="11" xfId="0" applyFont="1" applyFill="1" applyBorder="1" applyAlignment="1" applyProtection="1">
      <alignment vertical="center" wrapText="1"/>
    </xf>
    <xf numFmtId="0" fontId="3" fillId="2" borderId="18" xfId="0" applyNumberFormat="1" applyFont="1" applyFill="1" applyBorder="1" applyAlignment="1" applyProtection="1">
      <alignment horizontal="justify" vertical="center"/>
    </xf>
    <xf numFmtId="0" fontId="3" fillId="2" borderId="11" xfId="0" applyNumberFormat="1" applyFont="1" applyFill="1" applyBorder="1" applyAlignment="1" applyProtection="1">
      <alignment horizontal="justify" vertical="center"/>
    </xf>
    <xf numFmtId="9" fontId="3" fillId="2" borderId="11" xfId="0" applyNumberFormat="1" applyFont="1" applyFill="1" applyBorder="1" applyAlignment="1" applyProtection="1">
      <alignment horizontal="center" vertical="center"/>
    </xf>
    <xf numFmtId="2" fontId="3" fillId="2" borderId="54" xfId="0" applyNumberFormat="1" applyFont="1" applyFill="1" applyBorder="1" applyAlignment="1" applyProtection="1">
      <alignment horizontal="center" vertical="center" wrapText="1"/>
    </xf>
    <xf numFmtId="0" fontId="3" fillId="6" borderId="54" xfId="0" applyFont="1" applyFill="1" applyBorder="1" applyAlignment="1" applyProtection="1">
      <alignment vertical="center" wrapText="1"/>
      <protection locked="0"/>
    </xf>
    <xf numFmtId="0" fontId="3" fillId="4" borderId="38" xfId="0" applyFont="1" applyFill="1" applyBorder="1" applyAlignment="1" applyProtection="1">
      <alignment horizontal="justify" vertical="top" wrapText="1"/>
    </xf>
    <xf numFmtId="9" fontId="3" fillId="2" borderId="18" xfId="0" applyNumberFormat="1" applyFont="1" applyFill="1" applyBorder="1" applyAlignment="1" applyProtection="1">
      <alignment horizontal="center" vertical="center" wrapText="1"/>
    </xf>
    <xf numFmtId="0" fontId="3" fillId="10" borderId="11" xfId="0" applyFont="1" applyFill="1" applyBorder="1" applyAlignment="1" applyProtection="1">
      <alignment horizontal="center" vertical="center" wrapText="1"/>
      <protection locked="0"/>
    </xf>
    <xf numFmtId="0" fontId="3" fillId="4" borderId="11" xfId="0" applyFont="1" applyFill="1" applyBorder="1" applyAlignment="1" applyProtection="1">
      <alignment vertical="center" wrapText="1"/>
    </xf>
    <xf numFmtId="0" fontId="3" fillId="4" borderId="18" xfId="0" applyFont="1" applyFill="1" applyBorder="1" applyAlignment="1" applyProtection="1">
      <alignment vertical="top" wrapText="1"/>
    </xf>
    <xf numFmtId="0" fontId="3" fillId="2" borderId="54" xfId="0" applyFont="1" applyFill="1" applyBorder="1" applyAlignment="1" applyProtection="1">
      <alignment horizontal="center" vertical="center"/>
    </xf>
    <xf numFmtId="1" fontId="3" fillId="10" borderId="54" xfId="0" applyNumberFormat="1" applyFont="1" applyFill="1" applyBorder="1" applyAlignment="1" applyProtection="1">
      <alignment horizontal="center" vertical="center"/>
      <protection locked="0"/>
    </xf>
    <xf numFmtId="9" fontId="3" fillId="2" borderId="54" xfId="0" applyNumberFormat="1" applyFont="1" applyFill="1" applyBorder="1" applyAlignment="1" applyProtection="1">
      <alignment horizontal="center" vertical="center"/>
    </xf>
    <xf numFmtId="0" fontId="3" fillId="9" borderId="54" xfId="0" applyFont="1" applyFill="1" applyBorder="1" applyAlignment="1" applyProtection="1">
      <alignment horizontal="center" vertical="center" wrapText="1"/>
    </xf>
    <xf numFmtId="9" fontId="3" fillId="10" borderId="54" xfId="0" applyNumberFormat="1" applyFont="1" applyFill="1" applyBorder="1" applyAlignment="1" applyProtection="1">
      <alignment horizontal="center" vertical="center" wrapText="1"/>
      <protection locked="0"/>
    </xf>
    <xf numFmtId="0" fontId="3" fillId="2" borderId="54" xfId="0" applyNumberFormat="1" applyFont="1" applyFill="1" applyBorder="1" applyAlignment="1" applyProtection="1">
      <alignment horizontal="justify" vertical="center"/>
    </xf>
    <xf numFmtId="0" fontId="3" fillId="9" borderId="11" xfId="0" applyFont="1" applyFill="1" applyBorder="1" applyAlignment="1" applyProtection="1">
      <alignment vertical="center" wrapText="1"/>
    </xf>
    <xf numFmtId="1" fontId="3" fillId="10" borderId="11" xfId="0" applyNumberFormat="1" applyFont="1" applyFill="1" applyBorder="1" applyAlignment="1" applyProtection="1">
      <alignment horizontal="center" vertical="center"/>
      <protection locked="0"/>
    </xf>
    <xf numFmtId="0" fontId="3" fillId="9" borderId="18" xfId="0" applyFont="1" applyFill="1" applyBorder="1" applyAlignment="1" applyProtection="1">
      <alignment vertical="center" wrapText="1"/>
    </xf>
    <xf numFmtId="0" fontId="3" fillId="10" borderId="18" xfId="0" applyFont="1" applyFill="1" applyBorder="1" applyAlignment="1" applyProtection="1">
      <alignment vertical="center" wrapText="1"/>
    </xf>
    <xf numFmtId="9" fontId="3" fillId="2" borderId="11" xfId="0" applyNumberFormat="1" applyFont="1" applyFill="1" applyBorder="1" applyAlignment="1" applyProtection="1">
      <alignment horizontal="center" vertical="center" wrapText="1"/>
    </xf>
    <xf numFmtId="0" fontId="3" fillId="10" borderId="11" xfId="0" applyFont="1" applyFill="1" applyBorder="1" applyAlignment="1" applyProtection="1">
      <alignment horizontal="justify" vertical="center" wrapText="1"/>
      <protection locked="0"/>
    </xf>
    <xf numFmtId="0" fontId="3" fillId="4" borderId="38" xfId="0" applyNumberFormat="1" applyFont="1" applyFill="1" applyBorder="1" applyAlignment="1" applyProtection="1">
      <alignment horizontal="justify" vertical="top" wrapText="1"/>
    </xf>
    <xf numFmtId="9" fontId="3" fillId="10" borderId="18" xfId="0" applyNumberFormat="1" applyFont="1" applyFill="1" applyBorder="1" applyAlignment="1" applyProtection="1">
      <alignment horizontal="justify" vertical="center"/>
      <protection locked="0"/>
    </xf>
    <xf numFmtId="9" fontId="3" fillId="10" borderId="11" xfId="0" applyNumberFormat="1" applyFont="1" applyFill="1" applyBorder="1" applyAlignment="1" applyProtection="1">
      <alignment horizontal="justify" vertical="center"/>
      <protection locked="0"/>
    </xf>
    <xf numFmtId="0" fontId="3" fillId="2" borderId="18" xfId="0" applyFont="1" applyFill="1" applyBorder="1" applyAlignment="1" applyProtection="1">
      <alignment horizontal="justify" vertical="center"/>
    </xf>
    <xf numFmtId="1" fontId="3" fillId="10" borderId="18" xfId="0" applyNumberFormat="1" applyFont="1" applyFill="1" applyBorder="1" applyAlignment="1" applyProtection="1">
      <alignment horizontal="center" vertical="center"/>
    </xf>
    <xf numFmtId="9" fontId="3" fillId="10" borderId="11" xfId="0" applyNumberFormat="1" applyFont="1" applyFill="1" applyBorder="1" applyAlignment="1" applyProtection="1">
      <alignment horizontal="center" vertical="center"/>
    </xf>
    <xf numFmtId="9" fontId="3" fillId="2" borderId="18" xfId="0" applyNumberFormat="1" applyFont="1" applyFill="1" applyBorder="1" applyAlignment="1" applyProtection="1">
      <alignment horizontal="center" vertical="center"/>
    </xf>
    <xf numFmtId="1" fontId="3" fillId="2" borderId="18" xfId="0" applyNumberFormat="1" applyFont="1" applyFill="1" applyBorder="1" applyAlignment="1" applyProtection="1">
      <alignment horizontal="center" vertical="center"/>
    </xf>
    <xf numFmtId="0" fontId="3" fillId="10" borderId="18" xfId="0" applyFont="1" applyFill="1" applyBorder="1" applyAlignment="1" applyProtection="1">
      <alignment horizontal="justify" vertical="center" wrapText="1"/>
      <protection locked="0"/>
    </xf>
    <xf numFmtId="166" fontId="3" fillId="2" borderId="11" xfId="0" applyNumberFormat="1" applyFont="1" applyFill="1" applyBorder="1" applyAlignment="1" applyProtection="1">
      <alignment horizontal="center" vertical="center" wrapText="1"/>
    </xf>
    <xf numFmtId="0" fontId="3" fillId="10" borderId="11" xfId="0" applyFont="1" applyFill="1" applyBorder="1" applyAlignment="1" applyProtection="1">
      <alignment horizontal="justify" vertical="center"/>
      <protection locked="0"/>
    </xf>
    <xf numFmtId="166" fontId="3" fillId="2" borderId="18" xfId="0" applyNumberFormat="1" applyFont="1" applyFill="1" applyBorder="1" applyAlignment="1" applyProtection="1">
      <alignment horizontal="center" vertical="center" wrapText="1"/>
    </xf>
    <xf numFmtId="0" fontId="3" fillId="10" borderId="54" xfId="0" applyFont="1" applyFill="1" applyBorder="1" applyAlignment="1" applyProtection="1">
      <alignment horizontal="justify" vertical="center"/>
      <protection locked="0"/>
    </xf>
    <xf numFmtId="166" fontId="3" fillId="10" borderId="11" xfId="0" applyNumberFormat="1" applyFont="1" applyFill="1" applyBorder="1" applyAlignment="1" applyProtection="1">
      <alignment horizontal="justify" vertical="center"/>
      <protection locked="0"/>
    </xf>
    <xf numFmtId="166" fontId="3" fillId="10" borderId="18" xfId="0" applyNumberFormat="1" applyFont="1" applyFill="1" applyBorder="1" applyAlignment="1" applyProtection="1">
      <alignment horizontal="justify" vertical="center"/>
      <protection locked="0"/>
    </xf>
    <xf numFmtId="0" fontId="3" fillId="2" borderId="18" xfId="0" applyNumberFormat="1" applyFont="1" applyFill="1" applyBorder="1" applyAlignment="1" applyProtection="1">
      <alignment horizontal="justify" vertical="center" wrapText="1"/>
    </xf>
    <xf numFmtId="0" fontId="3" fillId="10" borderId="54" xfId="0" applyFont="1" applyFill="1" applyBorder="1" applyAlignment="1" applyProtection="1">
      <alignment horizontal="center" vertical="center" wrapText="1"/>
      <protection locked="0"/>
    </xf>
    <xf numFmtId="0" fontId="3" fillId="10" borderId="54" xfId="0" applyFont="1" applyFill="1" applyBorder="1" applyAlignment="1" applyProtection="1">
      <alignment horizontal="justify" vertical="center" wrapText="1"/>
      <protection locked="0"/>
    </xf>
    <xf numFmtId="0" fontId="3" fillId="4" borderId="29"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3" fillId="4" borderId="38" xfId="0" applyFont="1" applyFill="1" applyBorder="1" applyAlignment="1" applyProtection="1">
      <alignment vertical="center" wrapText="1"/>
    </xf>
    <xf numFmtId="0" fontId="3" fillId="10" borderId="18" xfId="0" applyFont="1" applyFill="1" applyBorder="1" applyAlignment="1" applyProtection="1">
      <alignment horizontal="justify" vertical="center"/>
      <protection locked="0"/>
    </xf>
    <xf numFmtId="9" fontId="3" fillId="10" borderId="25" xfId="0" applyNumberFormat="1" applyFont="1" applyFill="1" applyBorder="1" applyAlignment="1" applyProtection="1">
      <alignment horizontal="center" vertical="center" wrapText="1"/>
    </xf>
    <xf numFmtId="15" fontId="3" fillId="2" borderId="11" xfId="0" applyNumberFormat="1" applyFont="1" applyFill="1" applyBorder="1" applyAlignment="1" applyProtection="1">
      <alignment horizontal="center" vertical="center"/>
    </xf>
    <xf numFmtId="0" fontId="3" fillId="10" borderId="11" xfId="0" applyFont="1" applyFill="1" applyBorder="1" applyAlignment="1" applyProtection="1">
      <alignment horizontal="center" vertical="center"/>
    </xf>
    <xf numFmtId="0" fontId="3" fillId="2" borderId="11" xfId="0" applyFont="1" applyFill="1" applyBorder="1" applyAlignment="1" applyProtection="1"/>
    <xf numFmtId="0" fontId="3" fillId="2" borderId="57" xfId="0" applyFont="1" applyFill="1" applyBorder="1" applyAlignment="1" applyProtection="1"/>
    <xf numFmtId="2" fontId="3" fillId="2" borderId="18" xfId="0" applyNumberFormat="1" applyFont="1" applyFill="1" applyBorder="1" applyAlignment="1" applyProtection="1">
      <alignment horizontal="justify" vertical="center" wrapText="1"/>
    </xf>
    <xf numFmtId="15" fontId="3" fillId="2" borderId="18" xfId="0" applyNumberFormat="1" applyFont="1" applyFill="1" applyBorder="1" applyAlignment="1" applyProtection="1">
      <alignment horizontal="center" vertical="center"/>
    </xf>
    <xf numFmtId="0" fontId="3" fillId="10" borderId="18" xfId="0" applyFont="1" applyFill="1" applyBorder="1" applyAlignment="1" applyProtection="1">
      <alignment horizontal="center" vertical="center"/>
    </xf>
    <xf numFmtId="0" fontId="3" fillId="0" borderId="18" xfId="0" applyFont="1" applyBorder="1" applyAlignment="1" applyProtection="1">
      <protection locked="0"/>
    </xf>
    <xf numFmtId="0" fontId="3" fillId="0" borderId="36" xfId="0" applyFont="1" applyBorder="1" applyAlignment="1" applyProtection="1">
      <protection locked="0"/>
    </xf>
    <xf numFmtId="0" fontId="3" fillId="10" borderId="18" xfId="0" applyFont="1" applyFill="1" applyBorder="1" applyProtection="1"/>
    <xf numFmtId="0" fontId="3" fillId="4" borderId="11" xfId="0" applyFont="1" applyFill="1" applyBorder="1" applyAlignment="1" applyProtection="1">
      <alignment horizontal="justify" vertical="center" wrapText="1"/>
    </xf>
    <xf numFmtId="0" fontId="3" fillId="7" borderId="11" xfId="0" applyFont="1" applyFill="1" applyBorder="1" applyAlignment="1" applyProtection="1">
      <alignment vertical="center" wrapText="1"/>
    </xf>
    <xf numFmtId="0" fontId="3" fillId="0" borderId="11" xfId="0" applyFont="1" applyBorder="1" applyAlignment="1" applyProtection="1">
      <protection locked="0"/>
    </xf>
    <xf numFmtId="0" fontId="3" fillId="0" borderId="57" xfId="0" applyFont="1" applyBorder="1" applyAlignment="1" applyProtection="1">
      <protection locked="0"/>
    </xf>
    <xf numFmtId="0" fontId="3" fillId="10" borderId="11" xfId="0" applyFont="1" applyFill="1" applyBorder="1" applyProtection="1"/>
    <xf numFmtId="0" fontId="3" fillId="4" borderId="18" xfId="0" applyFont="1" applyFill="1" applyBorder="1" applyAlignment="1" applyProtection="1">
      <alignment horizontal="justify" vertical="center" wrapText="1"/>
    </xf>
    <xf numFmtId="0" fontId="3" fillId="7" borderId="18" xfId="0" applyFont="1" applyFill="1" applyBorder="1" applyAlignment="1" applyProtection="1">
      <alignment vertical="center" wrapText="1"/>
    </xf>
    <xf numFmtId="1" fontId="3" fillId="2" borderId="18" xfId="0" applyNumberFormat="1" applyFont="1" applyFill="1" applyBorder="1" applyAlignment="1" applyProtection="1">
      <alignment horizontal="center" vertical="center" wrapText="1"/>
    </xf>
    <xf numFmtId="0" fontId="3" fillId="7" borderId="54" xfId="0" applyFont="1" applyFill="1" applyBorder="1" applyAlignment="1" applyProtection="1">
      <alignment vertical="center" wrapText="1"/>
    </xf>
    <xf numFmtId="15" fontId="3" fillId="2" borderId="54" xfId="0" applyNumberFormat="1" applyFont="1" applyFill="1" applyBorder="1" applyAlignment="1" applyProtection="1">
      <alignment horizontal="justify" vertical="center"/>
    </xf>
    <xf numFmtId="15" fontId="3" fillId="2" borderId="54" xfId="0" applyNumberFormat="1" applyFont="1" applyFill="1" applyBorder="1" applyAlignment="1" applyProtection="1">
      <alignment horizontal="center" vertical="center"/>
    </xf>
    <xf numFmtId="0" fontId="3" fillId="10" borderId="54" xfId="0" applyFont="1" applyFill="1" applyBorder="1" applyAlignment="1" applyProtection="1">
      <alignment horizontal="center" vertical="center"/>
    </xf>
    <xf numFmtId="0" fontId="3" fillId="0" borderId="54" xfId="0" applyFont="1" applyBorder="1" applyAlignment="1" applyProtection="1">
      <protection locked="0"/>
    </xf>
    <xf numFmtId="0" fontId="3" fillId="0" borderId="24" xfId="0" applyFont="1" applyBorder="1" applyAlignment="1" applyProtection="1">
      <protection locked="0"/>
    </xf>
    <xf numFmtId="0" fontId="3" fillId="10" borderId="54" xfId="0" applyFont="1" applyFill="1" applyBorder="1" applyProtection="1"/>
    <xf numFmtId="9" fontId="3" fillId="10" borderId="18" xfId="0" applyNumberFormat="1" applyFont="1" applyFill="1" applyBorder="1" applyAlignment="1" applyProtection="1">
      <alignment horizontal="center" vertical="center"/>
    </xf>
    <xf numFmtId="15" fontId="3" fillId="2" borderId="54" xfId="0" applyNumberFormat="1" applyFont="1" applyFill="1" applyBorder="1" applyAlignment="1" applyProtection="1">
      <alignment horizontal="justify" vertical="center" wrapText="1"/>
    </xf>
    <xf numFmtId="0" fontId="13" fillId="4" borderId="54" xfId="0" applyFont="1" applyFill="1" applyBorder="1" applyAlignment="1" applyProtection="1">
      <alignment horizontal="justify" vertical="center"/>
    </xf>
    <xf numFmtId="1" fontId="3" fillId="2" borderId="54" xfId="0" applyNumberFormat="1" applyFont="1" applyFill="1" applyBorder="1" applyAlignment="1" applyProtection="1">
      <alignment horizontal="center" vertical="center" wrapText="1"/>
    </xf>
    <xf numFmtId="1" fontId="2" fillId="5" borderId="54" xfId="0" applyNumberFormat="1" applyFont="1" applyFill="1" applyBorder="1" applyAlignment="1" applyProtection="1">
      <alignment horizontal="center" vertical="center" wrapText="1"/>
    </xf>
    <xf numFmtId="1" fontId="2" fillId="9" borderId="54" xfId="0" applyNumberFormat="1" applyFont="1" applyFill="1" applyBorder="1" applyAlignment="1" applyProtection="1">
      <alignment horizontal="center" vertical="center" wrapText="1"/>
    </xf>
    <xf numFmtId="0" fontId="3" fillId="4" borderId="14" xfId="0" applyFont="1" applyFill="1" applyBorder="1" applyAlignment="1">
      <alignment horizontal="center" vertical="center" wrapText="1"/>
    </xf>
    <xf numFmtId="0" fontId="3" fillId="4" borderId="54" xfId="0" applyFont="1" applyFill="1" applyBorder="1" applyAlignment="1">
      <alignment vertical="center" wrapText="1"/>
    </xf>
    <xf numFmtId="0" fontId="3" fillId="4" borderId="54" xfId="0" applyFont="1" applyFill="1" applyBorder="1" applyAlignment="1">
      <alignment horizontal="justify" vertical="center" wrapText="1"/>
    </xf>
    <xf numFmtId="0" fontId="3" fillId="2" borderId="54" xfId="0" applyFont="1" applyFill="1" applyBorder="1" applyAlignment="1" applyProtection="1">
      <alignment horizontal="left" vertical="center" wrapText="1"/>
      <protection locked="0"/>
    </xf>
    <xf numFmtId="1" fontId="3" fillId="5" borderId="54" xfId="0" applyNumberFormat="1"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3" fillId="2" borderId="33" xfId="0" applyFont="1" applyFill="1" applyBorder="1" applyAlignment="1" applyProtection="1">
      <alignment vertical="center" wrapText="1"/>
      <protection locked="0"/>
    </xf>
    <xf numFmtId="0" fontId="6" fillId="4" borderId="54" xfId="0" applyFont="1" applyFill="1" applyBorder="1" applyAlignment="1" applyProtection="1">
      <alignment horizontal="justify" vertical="center" wrapText="1"/>
    </xf>
    <xf numFmtId="0" fontId="6" fillId="2" borderId="54" xfId="0" applyFont="1" applyFill="1" applyBorder="1" applyAlignment="1" applyProtection="1">
      <alignment horizontal="justify" vertical="center" wrapText="1"/>
    </xf>
    <xf numFmtId="0" fontId="6" fillId="2" borderId="54" xfId="0" applyFont="1" applyFill="1" applyBorder="1" applyAlignment="1" applyProtection="1">
      <alignment horizontal="center" vertical="center" wrapText="1"/>
    </xf>
    <xf numFmtId="168" fontId="6" fillId="2" borderId="54" xfId="0" applyNumberFormat="1" applyFont="1" applyFill="1" applyBorder="1" applyAlignment="1" applyProtection="1">
      <alignment horizontal="center" vertical="center" wrapText="1"/>
    </xf>
    <xf numFmtId="0" fontId="2" fillId="2" borderId="54" xfId="0" applyFont="1" applyFill="1" applyBorder="1" applyAlignment="1" applyProtection="1">
      <alignment horizontal="center" vertical="center" wrapText="1"/>
    </xf>
    <xf numFmtId="9" fontId="3" fillId="10" borderId="54" xfId="0" applyNumberFormat="1" applyFont="1" applyFill="1" applyBorder="1" applyAlignment="1" applyProtection="1">
      <alignment horizontal="left" vertical="center" wrapText="1"/>
      <protection locked="0"/>
    </xf>
    <xf numFmtId="0" fontId="3" fillId="10" borderId="25" xfId="0" applyFont="1" applyFill="1" applyBorder="1" applyAlignment="1" applyProtection="1">
      <alignment horizontal="center" vertical="center" wrapText="1"/>
    </xf>
    <xf numFmtId="0" fontId="2" fillId="2" borderId="54" xfId="0" applyFont="1" applyFill="1" applyBorder="1" applyAlignment="1" applyProtection="1">
      <alignment vertical="center" wrapText="1"/>
    </xf>
    <xf numFmtId="0" fontId="3" fillId="10" borderId="54" xfId="0" applyFont="1" applyFill="1" applyBorder="1" applyAlignment="1" applyProtection="1">
      <alignment horizontal="center" vertical="center"/>
      <protection locked="0"/>
    </xf>
    <xf numFmtId="0" fontId="3" fillId="0" borderId="54" xfId="0" applyFont="1" applyBorder="1" applyAlignment="1" applyProtection="1"/>
    <xf numFmtId="0" fontId="3" fillId="4" borderId="54" xfId="0" applyFont="1" applyFill="1" applyBorder="1" applyAlignment="1" applyProtection="1">
      <alignment vertical="center"/>
    </xf>
    <xf numFmtId="0" fontId="3" fillId="4" borderId="54" xfId="0" applyFont="1" applyFill="1" applyBorder="1" applyAlignment="1" applyProtection="1">
      <alignment horizontal="left" vertical="center" wrapText="1"/>
    </xf>
    <xf numFmtId="0" fontId="3" fillId="0" borderId="54" xfId="0" applyFont="1" applyFill="1" applyBorder="1" applyAlignment="1">
      <alignment horizontal="justify" vertical="center" wrapText="1"/>
    </xf>
    <xf numFmtId="0" fontId="3" fillId="0" borderId="54" xfId="0" applyFont="1" applyFill="1" applyBorder="1" applyAlignment="1">
      <alignment horizontal="center" vertical="center" wrapText="1"/>
    </xf>
    <xf numFmtId="167" fontId="3" fillId="9" borderId="54" xfId="0" applyNumberFormat="1" applyFont="1" applyFill="1" applyBorder="1" applyAlignment="1" applyProtection="1">
      <alignment wrapText="1"/>
    </xf>
    <xf numFmtId="0" fontId="3" fillId="6" borderId="54" xfId="0" applyFont="1" applyFill="1" applyBorder="1" applyAlignment="1" applyProtection="1">
      <alignment horizontal="center" vertical="center"/>
      <protection locked="0"/>
    </xf>
    <xf numFmtId="0" fontId="3" fillId="6" borderId="54" xfId="0" applyFont="1" applyFill="1" applyBorder="1" applyProtection="1"/>
    <xf numFmtId="0" fontId="3" fillId="0" borderId="54" xfId="0" applyNumberFormat="1" applyFont="1" applyFill="1" applyBorder="1" applyAlignment="1">
      <alignment horizontal="justify" vertical="center" wrapText="1"/>
    </xf>
    <xf numFmtId="167" fontId="3" fillId="9" borderId="54" xfId="0" applyNumberFormat="1" applyFont="1" applyFill="1" applyBorder="1" applyAlignment="1" applyProtection="1">
      <alignment horizontal="center" vertical="center" wrapText="1"/>
    </xf>
    <xf numFmtId="0" fontId="3" fillId="0" borderId="11" xfId="0" applyFont="1" applyFill="1" applyBorder="1" applyAlignment="1">
      <alignment horizontal="justify" vertical="center" wrapText="1"/>
    </xf>
    <xf numFmtId="0" fontId="3" fillId="0" borderId="29" xfId="0" applyFont="1" applyFill="1" applyBorder="1" applyAlignment="1">
      <alignment horizontal="justify" vertical="center" wrapText="1"/>
    </xf>
    <xf numFmtId="0" fontId="3" fillId="0" borderId="11" xfId="0" applyFont="1" applyFill="1" applyBorder="1" applyAlignment="1">
      <alignment horizontal="center" vertical="center" wrapText="1"/>
    </xf>
    <xf numFmtId="0" fontId="3" fillId="6" borderId="11" xfId="0" applyFont="1" applyFill="1" applyBorder="1" applyAlignment="1" applyProtection="1">
      <alignment horizontal="center" vertical="center"/>
      <protection locked="0"/>
    </xf>
    <xf numFmtId="0" fontId="3" fillId="0" borderId="11" xfId="0" applyFont="1" applyBorder="1" applyAlignment="1" applyProtection="1"/>
    <xf numFmtId="0" fontId="3" fillId="0" borderId="18" xfId="0" applyFont="1" applyFill="1" applyBorder="1" applyAlignment="1">
      <alignment horizontal="justify" vertical="center" wrapText="1"/>
    </xf>
    <xf numFmtId="0" fontId="3" fillId="0" borderId="18" xfId="0" applyFont="1" applyFill="1" applyBorder="1" applyAlignment="1">
      <alignment horizontal="center" vertical="center" wrapText="1"/>
    </xf>
    <xf numFmtId="0" fontId="3" fillId="6" borderId="18" xfId="0" applyFont="1" applyFill="1" applyBorder="1" applyAlignment="1" applyProtection="1">
      <alignment horizontal="center" vertical="center"/>
      <protection locked="0"/>
    </xf>
    <xf numFmtId="0" fontId="3" fillId="0" borderId="18" xfId="0" applyFont="1" applyBorder="1" applyAlignment="1" applyProtection="1"/>
    <xf numFmtId="0" fontId="3" fillId="0" borderId="24" xfId="0" applyFont="1" applyBorder="1" applyAlignment="1" applyProtection="1"/>
    <xf numFmtId="0" fontId="3" fillId="0" borderId="0" xfId="0" applyFont="1" applyBorder="1" applyAlignment="1" applyProtection="1">
      <alignment horizontal="center" vertical="center" wrapText="1"/>
    </xf>
    <xf numFmtId="0" fontId="3" fillId="0" borderId="24" xfId="0" applyFont="1" applyBorder="1" applyProtection="1"/>
    <xf numFmtId="0" fontId="3" fillId="0" borderId="12" xfId="0" applyFont="1" applyBorder="1" applyAlignment="1" applyProtection="1">
      <alignment horizontal="center" vertical="center"/>
    </xf>
    <xf numFmtId="0" fontId="3" fillId="0" borderId="59" xfId="0" applyFont="1" applyBorder="1" applyAlignment="1" applyProtection="1">
      <alignment horizontal="center" vertical="center"/>
    </xf>
    <xf numFmtId="0" fontId="3" fillId="0" borderId="57" xfId="0" applyFont="1" applyBorder="1" applyAlignment="1" applyProtection="1">
      <alignment vertical="center"/>
    </xf>
    <xf numFmtId="0" fontId="3" fillId="0" borderId="53" xfId="0" applyFont="1" applyBorder="1" applyAlignment="1" applyProtection="1">
      <alignment horizontal="center" vertical="center"/>
    </xf>
    <xf numFmtId="0" fontId="3" fillId="10" borderId="27" xfId="0" applyFont="1" applyFill="1" applyBorder="1" applyAlignment="1" applyProtection="1">
      <alignment horizontal="justify" vertical="center" wrapText="1"/>
    </xf>
    <xf numFmtId="9" fontId="3" fillId="10" borderId="18" xfId="1" applyFont="1" applyFill="1" applyBorder="1" applyAlignment="1" applyProtection="1">
      <alignment horizontal="center" vertical="center" wrapText="1"/>
    </xf>
    <xf numFmtId="0" fontId="3" fillId="0" borderId="12"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48" xfId="0" applyFont="1" applyBorder="1" applyAlignment="1" applyProtection="1">
      <alignment horizontal="center" vertical="center"/>
    </xf>
    <xf numFmtId="1" fontId="3" fillId="5" borderId="38" xfId="0" applyNumberFormat="1" applyFont="1" applyFill="1" applyBorder="1" applyAlignment="1" applyProtection="1">
      <alignment horizontal="center" vertical="center"/>
    </xf>
    <xf numFmtId="1" fontId="3" fillId="9" borderId="11" xfId="0" applyNumberFormat="1" applyFont="1" applyFill="1" applyBorder="1" applyAlignment="1" applyProtection="1">
      <alignment horizontal="center" vertical="center" wrapText="1"/>
    </xf>
    <xf numFmtId="1" fontId="3" fillId="9" borderId="18" xfId="0" applyNumberFormat="1" applyFont="1" applyFill="1" applyBorder="1" applyAlignment="1" applyProtection="1">
      <alignment horizontal="center" vertical="center" wrapText="1"/>
    </xf>
    <xf numFmtId="0" fontId="3" fillId="9" borderId="11" xfId="0" applyFont="1" applyFill="1" applyBorder="1" applyAlignment="1" applyProtection="1">
      <alignment horizontal="center" vertical="center" wrapText="1"/>
    </xf>
    <xf numFmtId="0" fontId="3" fillId="9" borderId="18" xfId="0" applyFont="1" applyFill="1" applyBorder="1" applyAlignment="1" applyProtection="1">
      <alignment horizontal="center" vertical="center" wrapText="1"/>
    </xf>
    <xf numFmtId="0" fontId="3" fillId="0" borderId="25" xfId="0" applyFont="1" applyBorder="1" applyAlignment="1" applyProtection="1">
      <alignment horizontal="left"/>
    </xf>
    <xf numFmtId="0" fontId="3" fillId="0" borderId="0"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27" xfId="0" applyNumberFormat="1" applyFont="1" applyFill="1" applyBorder="1" applyAlignment="1">
      <alignment horizontal="center" vertical="center" wrapText="1"/>
    </xf>
    <xf numFmtId="15" fontId="3" fillId="13" borderId="27" xfId="0" applyNumberFormat="1" applyFont="1" applyFill="1" applyBorder="1" applyAlignment="1">
      <alignment horizontal="center" vertical="center" wrapText="1"/>
    </xf>
    <xf numFmtId="1" fontId="3" fillId="13" borderId="27" xfId="0" applyNumberFormat="1" applyFont="1" applyFill="1" applyBorder="1" applyAlignment="1">
      <alignment horizontal="center" vertical="center" wrapText="1"/>
    </xf>
    <xf numFmtId="0" fontId="3" fillId="0" borderId="27" xfId="0" applyFont="1" applyFill="1" applyBorder="1" applyAlignment="1" applyProtection="1">
      <alignment horizontal="justify" vertical="center" wrapText="1"/>
      <protection locked="0"/>
    </xf>
    <xf numFmtId="0" fontId="3" fillId="0" borderId="27" xfId="0" applyFont="1" applyFill="1" applyBorder="1" applyAlignment="1" applyProtection="1">
      <alignment horizontal="center" vertical="center" wrapText="1"/>
      <protection locked="0"/>
    </xf>
    <xf numFmtId="9" fontId="3" fillId="0" borderId="27" xfId="1" applyFont="1" applyFill="1" applyBorder="1" applyAlignment="1" applyProtection="1">
      <alignment horizontal="center" vertical="center" wrapText="1"/>
      <protection locked="0"/>
    </xf>
    <xf numFmtId="15" fontId="3" fillId="13" borderId="27" xfId="0" applyNumberFormat="1" applyFont="1" applyFill="1" applyBorder="1" applyAlignment="1" applyProtection="1">
      <alignment horizontal="center" vertical="center" wrapText="1"/>
      <protection locked="0"/>
    </xf>
    <xf numFmtId="3" fontId="3" fillId="0" borderId="27" xfId="3" applyNumberFormat="1" applyFont="1" applyFill="1" applyBorder="1" applyAlignment="1" applyProtection="1">
      <alignment horizontal="center" vertical="center" wrapText="1"/>
      <protection locked="0"/>
    </xf>
    <xf numFmtId="1" fontId="3" fillId="0" borderId="27" xfId="0" applyNumberFormat="1" applyFont="1" applyFill="1" applyBorder="1" applyAlignment="1" applyProtection="1">
      <alignment horizontal="center" vertical="center" wrapText="1"/>
      <protection locked="0"/>
    </xf>
    <xf numFmtId="1" fontId="3" fillId="0" borderId="27" xfId="0" applyNumberFormat="1" applyFont="1" applyFill="1" applyBorder="1" applyAlignment="1">
      <alignment horizontal="center" vertical="center" wrapText="1"/>
    </xf>
    <xf numFmtId="1" fontId="3" fillId="0" borderId="27" xfId="1" applyNumberFormat="1" applyFont="1" applyFill="1" applyBorder="1" applyAlignment="1" applyProtection="1">
      <alignment horizontal="center" vertical="center" wrapText="1"/>
      <protection locked="0"/>
    </xf>
    <xf numFmtId="9" fontId="3" fillId="0" borderId="27" xfId="0" applyNumberFormat="1" applyFont="1" applyFill="1" applyBorder="1" applyAlignment="1" applyProtection="1">
      <alignment horizontal="center" vertical="center" wrapText="1"/>
      <protection locked="0"/>
    </xf>
    <xf numFmtId="0" fontId="3" fillId="0" borderId="27" xfId="0" applyNumberFormat="1" applyFont="1" applyFill="1" applyBorder="1" applyAlignment="1" applyProtection="1">
      <alignment horizontal="justify" vertical="center" wrapText="1"/>
      <protection locked="0"/>
    </xf>
    <xf numFmtId="0" fontId="3" fillId="17" borderId="27" xfId="0" applyFont="1" applyFill="1" applyBorder="1" applyAlignment="1">
      <alignment horizontal="justify" vertical="center" wrapText="1"/>
    </xf>
    <xf numFmtId="1" fontId="3" fillId="16" borderId="27" xfId="0" applyNumberFormat="1" applyFont="1" applyFill="1" applyBorder="1" applyAlignment="1">
      <alignment horizontal="center" vertical="center" wrapText="1"/>
    </xf>
    <xf numFmtId="0" fontId="3" fillId="16" borderId="27" xfId="0" applyFont="1" applyFill="1" applyBorder="1" applyAlignment="1">
      <alignment horizontal="justify" vertical="center" wrapText="1"/>
    </xf>
    <xf numFmtId="1" fontId="3" fillId="17" borderId="27" xfId="0" applyNumberFormat="1" applyFont="1" applyFill="1" applyBorder="1" applyAlignment="1">
      <alignment horizontal="center" vertical="center" wrapText="1"/>
    </xf>
    <xf numFmtId="9" fontId="3" fillId="16" borderId="27" xfId="0" applyNumberFormat="1" applyFont="1" applyFill="1" applyBorder="1" applyAlignment="1" applyProtection="1">
      <alignment horizontal="center" vertical="center" wrapText="1"/>
    </xf>
    <xf numFmtId="1" fontId="3" fillId="16" borderId="27" xfId="0" applyNumberFormat="1" applyFont="1" applyFill="1" applyBorder="1" applyAlignment="1" applyProtection="1">
      <alignment horizontal="center" vertical="center" wrapText="1"/>
    </xf>
    <xf numFmtId="9" fontId="3" fillId="16" borderId="27" xfId="0" applyNumberFormat="1" applyFont="1" applyFill="1" applyBorder="1" applyAlignment="1" applyProtection="1">
      <alignment horizontal="center" vertical="center"/>
    </xf>
    <xf numFmtId="1" fontId="3" fillId="16" borderId="27" xfId="0" applyNumberFormat="1" applyFont="1" applyFill="1" applyBorder="1" applyAlignment="1" applyProtection="1">
      <alignment horizontal="center" vertical="center"/>
    </xf>
    <xf numFmtId="0" fontId="3" fillId="16" borderId="27" xfId="0" applyFont="1" applyFill="1" applyBorder="1" applyAlignment="1" applyProtection="1">
      <alignment horizontal="justify" vertical="center" wrapText="1"/>
    </xf>
    <xf numFmtId="1" fontId="3" fillId="16" borderId="27" xfId="0" applyNumberFormat="1" applyFont="1" applyFill="1" applyBorder="1" applyAlignment="1" applyProtection="1">
      <alignment horizontal="justify" vertical="center" wrapText="1"/>
    </xf>
    <xf numFmtId="0" fontId="3" fillId="15" borderId="27"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center"/>
    </xf>
    <xf numFmtId="0" fontId="3" fillId="18" borderId="27" xfId="0" applyFont="1" applyFill="1" applyBorder="1" applyAlignment="1" applyProtection="1">
      <alignment horizontal="justify" vertical="center" wrapText="1"/>
      <protection locked="0"/>
    </xf>
    <xf numFmtId="0" fontId="3" fillId="18" borderId="11" xfId="0" applyFont="1" applyFill="1" applyBorder="1" applyAlignment="1" applyProtection="1">
      <alignment horizontal="justify" vertical="center" wrapText="1"/>
      <protection locked="0"/>
    </xf>
    <xf numFmtId="0" fontId="3" fillId="18" borderId="11" xfId="0" applyFont="1" applyFill="1" applyBorder="1" applyAlignment="1" applyProtection="1">
      <alignment horizontal="center" vertical="center" wrapText="1"/>
      <protection locked="0"/>
    </xf>
    <xf numFmtId="15" fontId="3" fillId="18" borderId="11" xfId="0" applyNumberFormat="1" applyFont="1" applyFill="1" applyBorder="1" applyAlignment="1" applyProtection="1">
      <alignment horizontal="center" vertical="center" wrapText="1"/>
      <protection locked="0"/>
    </xf>
    <xf numFmtId="0" fontId="3" fillId="9" borderId="11" xfId="0" applyFont="1" applyFill="1" applyBorder="1" applyAlignment="1" applyProtection="1">
      <alignment horizontal="center" vertical="center" wrapText="1"/>
      <protection locked="0"/>
    </xf>
    <xf numFmtId="9" fontId="3" fillId="5" borderId="11" xfId="0" applyNumberFormat="1" applyFont="1" applyFill="1" applyBorder="1" applyAlignment="1">
      <alignment horizontal="center" vertical="center"/>
    </xf>
    <xf numFmtId="0" fontId="3" fillId="0" borderId="11" xfId="0" applyFont="1" applyBorder="1" applyAlignment="1" applyProtection="1">
      <alignment vertical="center"/>
      <protection locked="0"/>
    </xf>
    <xf numFmtId="0" fontId="3" fillId="18" borderId="18" xfId="0" applyFont="1" applyFill="1" applyBorder="1" applyAlignment="1" applyProtection="1">
      <alignment horizontal="justify" vertical="center" wrapText="1"/>
      <protection locked="0"/>
    </xf>
    <xf numFmtId="0" fontId="3" fillId="12" borderId="27" xfId="0" applyFont="1" applyFill="1" applyBorder="1" applyAlignment="1" applyProtection="1">
      <alignment horizontal="justify" vertical="center"/>
    </xf>
    <xf numFmtId="0" fontId="23" fillId="12" borderId="0" xfId="0" applyFont="1" applyFill="1" applyBorder="1" applyAlignment="1" applyProtection="1">
      <alignment horizontal="justify" vertical="center"/>
    </xf>
    <xf numFmtId="1" fontId="27" fillId="0" borderId="44" xfId="0" applyNumberFormat="1" applyFont="1" applyBorder="1" applyAlignment="1" applyProtection="1">
      <alignment vertical="center"/>
    </xf>
    <xf numFmtId="167" fontId="27" fillId="0" borderId="47" xfId="0" applyNumberFormat="1" applyFont="1" applyBorder="1" applyAlignment="1" applyProtection="1">
      <alignment vertical="center"/>
    </xf>
    <xf numFmtId="10" fontId="27" fillId="0" borderId="9" xfId="0" applyNumberFormat="1" applyFont="1" applyBorder="1" applyAlignment="1" applyProtection="1">
      <alignment vertical="center"/>
    </xf>
    <xf numFmtId="10" fontId="27" fillId="0" borderId="16" xfId="0" applyNumberFormat="1" applyFont="1" applyBorder="1" applyAlignment="1" applyProtection="1">
      <alignment vertical="center"/>
    </xf>
    <xf numFmtId="0" fontId="2" fillId="3" borderId="54" xfId="0" applyFont="1" applyFill="1" applyBorder="1" applyAlignment="1" applyProtection="1">
      <alignment horizontal="left" vertical="center" wrapText="1"/>
    </xf>
    <xf numFmtId="0" fontId="2" fillId="0" borderId="54" xfId="0" applyFont="1" applyFill="1" applyBorder="1" applyAlignment="1" applyProtection="1">
      <alignment horizontal="left" vertical="center" wrapText="1"/>
    </xf>
    <xf numFmtId="0" fontId="3" fillId="0" borderId="54" xfId="0" applyFont="1" applyFill="1" applyBorder="1" applyAlignment="1" applyProtection="1">
      <alignment horizontal="center" vertical="center" wrapText="1"/>
    </xf>
    <xf numFmtId="2" fontId="3" fillId="11" borderId="54" xfId="0" applyNumberFormat="1"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58" xfId="0" applyFont="1" applyFill="1" applyBorder="1" applyAlignment="1" applyProtection="1">
      <alignment horizontal="center" vertical="center" wrapText="1"/>
    </xf>
    <xf numFmtId="0" fontId="3" fillId="0" borderId="8" xfId="0" applyFont="1" applyBorder="1" applyProtection="1"/>
    <xf numFmtId="0" fontId="3" fillId="0" borderId="11" xfId="0" applyNumberFormat="1" applyFont="1" applyFill="1" applyBorder="1" applyAlignment="1">
      <alignment horizontal="center" vertical="center" wrapText="1"/>
    </xf>
    <xf numFmtId="15" fontId="3" fillId="13" borderId="11" xfId="0" applyNumberFormat="1" applyFont="1" applyFill="1" applyBorder="1" applyAlignment="1">
      <alignment horizontal="center" vertical="center" wrapText="1"/>
    </xf>
    <xf numFmtId="1" fontId="3" fillId="16" borderId="11" xfId="0" applyNumberFormat="1" applyFont="1" applyFill="1" applyBorder="1" applyAlignment="1">
      <alignment horizontal="center" vertical="center" wrapText="1"/>
    </xf>
    <xf numFmtId="0" fontId="3" fillId="16" borderId="11" xfId="0" applyFont="1" applyFill="1" applyBorder="1" applyAlignment="1">
      <alignment horizontal="justify" vertical="center" wrapText="1"/>
    </xf>
    <xf numFmtId="1" fontId="3" fillId="17" borderId="11" xfId="0" applyNumberFormat="1" applyFont="1" applyFill="1" applyBorder="1" applyAlignment="1">
      <alignment horizontal="center" vertical="center" wrapText="1"/>
    </xf>
    <xf numFmtId="9" fontId="3" fillId="16" borderId="11" xfId="0" applyNumberFormat="1" applyFont="1" applyFill="1" applyBorder="1" applyAlignment="1" applyProtection="1">
      <alignment horizontal="center" vertical="center" wrapText="1"/>
    </xf>
    <xf numFmtId="1" fontId="3" fillId="16" borderId="11" xfId="0" applyNumberFormat="1" applyFont="1" applyFill="1" applyBorder="1" applyAlignment="1" applyProtection="1">
      <alignment horizontal="center" vertical="center" wrapText="1"/>
    </xf>
    <xf numFmtId="1" fontId="3" fillId="13" borderId="11" xfId="0" applyNumberFormat="1" applyFont="1" applyFill="1" applyBorder="1" applyAlignment="1">
      <alignment horizontal="center" vertical="center" wrapText="1"/>
    </xf>
    <xf numFmtId="0" fontId="3" fillId="17" borderId="11" xfId="0" applyFont="1" applyFill="1" applyBorder="1" applyAlignment="1">
      <alignment horizontal="justify" vertical="center" wrapText="1"/>
    </xf>
    <xf numFmtId="15" fontId="3" fillId="13" borderId="18" xfId="0" applyNumberFormat="1" applyFont="1" applyFill="1" applyBorder="1" applyAlignment="1">
      <alignment horizontal="center" vertical="center" wrapText="1"/>
    </xf>
    <xf numFmtId="1" fontId="3" fillId="16" borderId="18" xfId="0" applyNumberFormat="1" applyFont="1" applyFill="1" applyBorder="1" applyAlignment="1">
      <alignment horizontal="center" vertical="center" wrapText="1"/>
    </xf>
    <xf numFmtId="0" fontId="3" fillId="16" borderId="18" xfId="0" applyFont="1" applyFill="1" applyBorder="1" applyAlignment="1">
      <alignment horizontal="justify" vertical="center" wrapText="1"/>
    </xf>
    <xf numFmtId="1" fontId="3" fillId="17" borderId="18" xfId="0" applyNumberFormat="1" applyFont="1" applyFill="1" applyBorder="1" applyAlignment="1">
      <alignment horizontal="center" vertical="center" wrapText="1"/>
    </xf>
    <xf numFmtId="9" fontId="3" fillId="16" borderId="18" xfId="0" applyNumberFormat="1" applyFont="1" applyFill="1" applyBorder="1" applyAlignment="1" applyProtection="1">
      <alignment horizontal="center" vertical="center" wrapText="1"/>
    </xf>
    <xf numFmtId="1" fontId="3" fillId="16" borderId="18" xfId="0" applyNumberFormat="1" applyFont="1" applyFill="1" applyBorder="1" applyAlignment="1" applyProtection="1">
      <alignment horizontal="center" vertical="center" wrapText="1"/>
    </xf>
    <xf numFmtId="1" fontId="3" fillId="13" borderId="18" xfId="0" applyNumberFormat="1" applyFont="1" applyFill="1" applyBorder="1" applyAlignment="1">
      <alignment horizontal="center" vertical="center" wrapText="1"/>
    </xf>
    <xf numFmtId="0" fontId="3" fillId="17" borderId="18" xfId="0" applyFont="1" applyFill="1" applyBorder="1" applyAlignment="1">
      <alignment horizontal="justify" vertical="center" wrapText="1"/>
    </xf>
    <xf numFmtId="9" fontId="3" fillId="16" borderId="11" xfId="0" applyNumberFormat="1" applyFont="1" applyFill="1" applyBorder="1" applyAlignment="1" applyProtection="1">
      <alignment horizontal="center" vertical="center"/>
    </xf>
    <xf numFmtId="1" fontId="3" fillId="16" borderId="11" xfId="0" applyNumberFormat="1" applyFont="1" applyFill="1" applyBorder="1" applyAlignment="1" applyProtection="1">
      <alignment horizontal="center" vertical="center"/>
    </xf>
    <xf numFmtId="9" fontId="3" fillId="16" borderId="18" xfId="0" applyNumberFormat="1" applyFont="1" applyFill="1" applyBorder="1" applyAlignment="1" applyProtection="1">
      <alignment horizontal="center" vertical="center"/>
    </xf>
    <xf numFmtId="1" fontId="3" fillId="16" borderId="18" xfId="0" applyNumberFormat="1" applyFont="1" applyFill="1" applyBorder="1" applyAlignment="1" applyProtection="1">
      <alignment horizontal="center" vertical="center"/>
    </xf>
    <xf numFmtId="0" fontId="3" fillId="0" borderId="11" xfId="0" applyFont="1" applyFill="1" applyBorder="1" applyAlignment="1" applyProtection="1">
      <alignment horizontal="justify" vertical="center" wrapText="1"/>
      <protection locked="0"/>
    </xf>
    <xf numFmtId="0" fontId="3" fillId="0" borderId="11" xfId="0" applyFont="1" applyFill="1" applyBorder="1" applyAlignment="1" applyProtection="1">
      <alignment horizontal="center" vertical="center" wrapText="1"/>
      <protection locked="0"/>
    </xf>
    <xf numFmtId="9" fontId="3" fillId="0" borderId="11" xfId="1" applyFont="1" applyFill="1" applyBorder="1" applyAlignment="1" applyProtection="1">
      <alignment horizontal="center" vertical="center" wrapText="1"/>
      <protection locked="0"/>
    </xf>
    <xf numFmtId="15" fontId="3" fillId="13" borderId="11" xfId="0" applyNumberFormat="1" applyFont="1" applyFill="1" applyBorder="1" applyAlignment="1" applyProtection="1">
      <alignment horizontal="center" vertical="center" wrapText="1"/>
      <protection locked="0"/>
    </xf>
    <xf numFmtId="0" fontId="3" fillId="16" borderId="11" xfId="0" applyFont="1" applyFill="1" applyBorder="1" applyAlignment="1" applyProtection="1">
      <alignment horizontal="justify" vertical="center" wrapText="1"/>
    </xf>
    <xf numFmtId="0" fontId="2" fillId="15" borderId="14" xfId="0" applyFont="1" applyFill="1" applyBorder="1" applyAlignment="1">
      <alignment horizontal="center" vertical="center" wrapText="1"/>
    </xf>
    <xf numFmtId="0" fontId="3" fillId="15" borderId="54" xfId="0" applyFont="1" applyFill="1" applyBorder="1" applyAlignment="1">
      <alignment horizontal="center" vertical="center" wrapText="1"/>
    </xf>
    <xf numFmtId="0" fontId="3" fillId="15" borderId="54" xfId="0" applyFont="1" applyFill="1" applyBorder="1" applyAlignment="1">
      <alignment horizontal="justify" vertical="center" wrapText="1"/>
    </xf>
    <xf numFmtId="9" fontId="3" fillId="0" borderId="54" xfId="0" applyNumberFormat="1" applyFont="1" applyFill="1" applyBorder="1" applyAlignment="1">
      <alignment horizontal="center" vertical="center" wrapText="1"/>
    </xf>
    <xf numFmtId="15" fontId="3" fillId="13" borderId="54" xfId="0" applyNumberFormat="1" applyFont="1" applyFill="1" applyBorder="1" applyAlignment="1">
      <alignment horizontal="center" vertical="center" wrapText="1"/>
    </xf>
    <xf numFmtId="1" fontId="3" fillId="16" borderId="54" xfId="0" applyNumberFormat="1" applyFont="1" applyFill="1" applyBorder="1" applyAlignment="1">
      <alignment horizontal="center" vertical="center" wrapText="1"/>
    </xf>
    <xf numFmtId="0" fontId="3" fillId="16" borderId="54" xfId="0" applyFont="1" applyFill="1" applyBorder="1" applyAlignment="1">
      <alignment horizontal="justify" vertical="center" wrapText="1"/>
    </xf>
    <xf numFmtId="1" fontId="3" fillId="17" borderId="54" xfId="0" applyNumberFormat="1" applyFont="1" applyFill="1" applyBorder="1" applyAlignment="1">
      <alignment horizontal="center" vertical="center" wrapText="1"/>
    </xf>
    <xf numFmtId="9" fontId="3" fillId="16" borderId="54" xfId="0" applyNumberFormat="1" applyFont="1" applyFill="1" applyBorder="1" applyAlignment="1" applyProtection="1">
      <alignment horizontal="center" vertical="center"/>
    </xf>
    <xf numFmtId="1" fontId="3" fillId="16" borderId="54" xfId="0" applyNumberFormat="1" applyFont="1" applyFill="1" applyBorder="1" applyAlignment="1" applyProtection="1">
      <alignment horizontal="center" vertical="center"/>
    </xf>
    <xf numFmtId="1" fontId="3" fillId="13" borderId="54" xfId="0" applyNumberFormat="1" applyFont="1" applyFill="1" applyBorder="1" applyAlignment="1">
      <alignment horizontal="center" vertical="center" wrapText="1"/>
    </xf>
    <xf numFmtId="0" fontId="3" fillId="17" borderId="54" xfId="0" applyFont="1" applyFill="1" applyBorder="1" applyAlignment="1">
      <alignment horizontal="justify" vertical="center" wrapText="1"/>
    </xf>
    <xf numFmtId="0" fontId="3" fillId="0" borderId="25" xfId="0" applyFont="1" applyBorder="1" applyAlignment="1" applyProtection="1">
      <alignment horizontal="center" vertical="center"/>
    </xf>
    <xf numFmtId="0" fontId="3" fillId="0" borderId="11" xfId="0" applyFont="1" applyFill="1" applyBorder="1" applyAlignment="1" applyProtection="1">
      <alignment horizontal="justify" vertical="center" wrapText="1"/>
    </xf>
    <xf numFmtId="1" fontId="3" fillId="0" borderId="11" xfId="0" applyNumberFormat="1" applyFont="1" applyFill="1" applyBorder="1" applyAlignment="1">
      <alignment horizontal="center" vertical="center" wrapText="1"/>
    </xf>
    <xf numFmtId="1" fontId="3" fillId="0" borderId="18" xfId="0" applyNumberFormat="1" applyFont="1" applyFill="1" applyBorder="1" applyAlignment="1">
      <alignment horizontal="center" vertical="center" wrapText="1"/>
    </xf>
    <xf numFmtId="0" fontId="3" fillId="16" borderId="18" xfId="0" applyFont="1" applyFill="1" applyBorder="1" applyAlignment="1" applyProtection="1">
      <alignment horizontal="justify" vertical="center" wrapText="1"/>
    </xf>
    <xf numFmtId="1" fontId="3" fillId="0" borderId="11"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justify" vertical="center" wrapText="1"/>
    </xf>
    <xf numFmtId="0" fontId="3" fillId="0" borderId="18" xfId="0" applyFont="1" applyFill="1" applyBorder="1" applyAlignment="1" applyProtection="1">
      <alignment horizontal="justify" vertical="center" wrapText="1"/>
      <protection locked="0"/>
    </xf>
    <xf numFmtId="1" fontId="3" fillId="0" borderId="18" xfId="0" applyNumberFormat="1" applyFont="1" applyFill="1" applyBorder="1" applyAlignment="1" applyProtection="1">
      <alignment horizontal="center" vertical="center" wrapText="1"/>
      <protection locked="0"/>
    </xf>
    <xf numFmtId="15" fontId="3" fillId="13" borderId="18" xfId="0" applyNumberFormat="1" applyFont="1" applyFill="1" applyBorder="1" applyAlignment="1" applyProtection="1">
      <alignment horizontal="center" vertical="center" wrapText="1"/>
      <protection locked="0"/>
    </xf>
    <xf numFmtId="9" fontId="3" fillId="0" borderId="11"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15" borderId="54" xfId="0" applyNumberFormat="1" applyFont="1" applyFill="1" applyBorder="1" applyAlignment="1">
      <alignment horizontal="justify" vertical="center" wrapText="1"/>
    </xf>
    <xf numFmtId="0" fontId="3" fillId="0" borderId="54" xfId="0" applyFont="1" applyFill="1" applyBorder="1" applyAlignment="1" applyProtection="1">
      <alignment horizontal="center" vertical="center" wrapText="1"/>
      <protection locked="0"/>
    </xf>
    <xf numFmtId="0" fontId="3" fillId="15" borderId="54" xfId="0" applyFont="1" applyFill="1" applyBorder="1" applyAlignment="1">
      <alignment horizontal="justify" vertical="top" wrapText="1"/>
    </xf>
    <xf numFmtId="0" fontId="3" fillId="0" borderId="54" xfId="0" applyNumberFormat="1" applyFont="1" applyFill="1" applyBorder="1" applyAlignment="1">
      <alignment horizontal="center" vertical="center" wrapText="1"/>
    </xf>
    <xf numFmtId="9" fontId="3" fillId="0" borderId="18" xfId="1" applyFont="1" applyFill="1" applyBorder="1" applyAlignment="1" applyProtection="1">
      <alignment horizontal="center" vertical="center" wrapText="1"/>
      <protection locked="0"/>
    </xf>
    <xf numFmtId="9" fontId="3" fillId="0" borderId="18" xfId="0" applyNumberFormat="1" applyFont="1" applyFill="1" applyBorder="1" applyAlignment="1" applyProtection="1">
      <alignment horizontal="center" vertical="center" wrapText="1"/>
      <protection locked="0"/>
    </xf>
    <xf numFmtId="0" fontId="3" fillId="0" borderId="54" xfId="0" applyNumberFormat="1" applyFont="1" applyFill="1" applyBorder="1" applyAlignment="1" applyProtection="1">
      <alignment horizontal="center" vertical="center" wrapText="1"/>
      <protection locked="0"/>
    </xf>
    <xf numFmtId="15" fontId="3" fillId="13" borderId="54" xfId="0" applyNumberFormat="1" applyFont="1" applyFill="1" applyBorder="1" applyAlignment="1" applyProtection="1">
      <alignment horizontal="center" vertical="center" wrapText="1"/>
      <protection locked="0"/>
    </xf>
    <xf numFmtId="0" fontId="3" fillId="16" borderId="54" xfId="0" applyFont="1" applyFill="1" applyBorder="1" applyAlignment="1" applyProtection="1">
      <alignment horizontal="justify" vertical="center" wrapText="1"/>
    </xf>
    <xf numFmtId="0" fontId="3" fillId="15" borderId="29" xfId="0" applyFont="1" applyFill="1" applyBorder="1" applyAlignment="1">
      <alignment vertical="center" wrapText="1"/>
    </xf>
    <xf numFmtId="1" fontId="3" fillId="16" borderId="11" xfId="0" applyNumberFormat="1" applyFont="1" applyFill="1" applyBorder="1" applyAlignment="1" applyProtection="1">
      <alignment horizontal="justify" vertical="center" wrapText="1"/>
    </xf>
    <xf numFmtId="0" fontId="3" fillId="15" borderId="18" xfId="0" applyFont="1" applyFill="1" applyBorder="1" applyAlignment="1" applyProtection="1">
      <alignment horizontal="justify" vertical="center" wrapText="1"/>
      <protection locked="0"/>
    </xf>
    <xf numFmtId="1" fontId="3" fillId="16" borderId="18" xfId="0" applyNumberFormat="1" applyFont="1" applyFill="1" applyBorder="1" applyAlignment="1" applyProtection="1">
      <alignment horizontal="justify" vertical="center" wrapText="1"/>
    </xf>
    <xf numFmtId="1" fontId="3" fillId="16" borderId="54" xfId="0" applyNumberFormat="1" applyFont="1" applyFill="1" applyBorder="1" applyAlignment="1" applyProtection="1">
      <alignment horizontal="justify" vertical="center" wrapText="1"/>
    </xf>
    <xf numFmtId="0" fontId="3" fillId="15" borderId="60" xfId="0" applyFont="1" applyFill="1" applyBorder="1" applyAlignment="1">
      <alignment horizontal="justify" vertical="center" wrapText="1"/>
    </xf>
    <xf numFmtId="0" fontId="3" fillId="14" borderId="60" xfId="0" applyFont="1" applyFill="1" applyBorder="1" applyAlignment="1" applyProtection="1">
      <alignment horizontal="justify" vertical="center" wrapText="1"/>
      <protection locked="0"/>
    </xf>
    <xf numFmtId="0" fontId="3" fillId="0" borderId="60" xfId="0" applyFont="1" applyFill="1" applyBorder="1" applyAlignment="1" applyProtection="1">
      <alignment horizontal="justify" vertical="center" wrapText="1"/>
      <protection locked="0"/>
    </xf>
    <xf numFmtId="0" fontId="3" fillId="0" borderId="60" xfId="0" applyFont="1" applyFill="1" applyBorder="1" applyAlignment="1" applyProtection="1">
      <alignment vertical="top" wrapText="1"/>
      <protection locked="0"/>
    </xf>
    <xf numFmtId="0" fontId="3" fillId="0" borderId="60" xfId="0" applyFont="1" applyFill="1" applyBorder="1" applyAlignment="1" applyProtection="1">
      <alignment horizontal="left" vertical="center" wrapText="1"/>
      <protection locked="0"/>
    </xf>
    <xf numFmtId="1" fontId="3" fillId="0" borderId="18" xfId="1"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vertical="top" wrapText="1"/>
      <protection locked="0"/>
    </xf>
    <xf numFmtId="9" fontId="3" fillId="0" borderId="18" xfId="0" applyNumberFormat="1"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17" borderId="54" xfId="0" applyFont="1" applyFill="1" applyBorder="1" applyAlignment="1">
      <alignment horizontal="center" vertical="center" wrapText="1"/>
    </xf>
    <xf numFmtId="0" fontId="3" fillId="13" borderId="54" xfId="0" applyFont="1" applyFill="1" applyBorder="1" applyAlignment="1">
      <alignment horizontal="center" vertical="center" wrapText="1"/>
    </xf>
    <xf numFmtId="0" fontId="3" fillId="0" borderId="30" xfId="0" applyFont="1" applyBorder="1" applyAlignment="1" applyProtection="1">
      <alignment horizontal="center" vertical="center"/>
    </xf>
    <xf numFmtId="0" fontId="3" fillId="12" borderId="11" xfId="0" applyFont="1" applyFill="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1" xfId="0" applyFont="1" applyBorder="1" applyAlignment="1" applyProtection="1">
      <alignment horizontal="center" vertical="center" wrapText="1"/>
    </xf>
    <xf numFmtId="15" fontId="3" fillId="18" borderId="11" xfId="0" applyNumberFormat="1" applyFont="1" applyFill="1" applyBorder="1" applyAlignment="1" applyProtection="1">
      <alignment horizontal="center" vertical="center" wrapText="1"/>
    </xf>
    <xf numFmtId="0" fontId="3" fillId="9" borderId="12" xfId="0" applyFont="1" applyFill="1" applyBorder="1" applyAlignment="1" applyProtection="1">
      <alignment horizontal="center" vertical="center" wrapText="1"/>
    </xf>
    <xf numFmtId="0" fontId="3" fillId="12" borderId="18" xfId="0" applyFont="1" applyFill="1" applyBorder="1" applyAlignment="1" applyProtection="1">
      <alignment horizontal="justify" vertical="center" wrapText="1"/>
    </xf>
    <xf numFmtId="0" fontId="3" fillId="0" borderId="18" xfId="0" applyFont="1" applyBorder="1" applyAlignment="1" applyProtection="1">
      <alignment horizontal="justify" vertical="center" wrapText="1"/>
    </xf>
    <xf numFmtId="0" fontId="3" fillId="0" borderId="18" xfId="0" applyFont="1" applyBorder="1" applyAlignment="1" applyProtection="1">
      <alignment horizontal="center" vertical="center" wrapText="1"/>
    </xf>
    <xf numFmtId="15" fontId="3" fillId="18" borderId="18" xfId="0" applyNumberFormat="1" applyFont="1" applyFill="1" applyBorder="1" applyAlignment="1" applyProtection="1">
      <alignment horizontal="center" vertical="center" wrapText="1"/>
    </xf>
    <xf numFmtId="0" fontId="3" fillId="9" borderId="48" xfId="0" applyFont="1" applyFill="1" applyBorder="1" applyAlignment="1" applyProtection="1">
      <alignment horizontal="center" vertical="center" wrapText="1"/>
    </xf>
    <xf numFmtId="0" fontId="3" fillId="18" borderId="11" xfId="0" applyFont="1" applyFill="1" applyBorder="1" applyAlignment="1" applyProtection="1">
      <alignment horizontal="justify" vertical="center" wrapText="1"/>
    </xf>
    <xf numFmtId="0" fontId="2" fillId="10" borderId="18" xfId="0" applyFont="1" applyFill="1" applyBorder="1" applyAlignment="1" applyProtection="1">
      <alignment horizontal="justify" vertical="center" wrapText="1"/>
      <protection locked="0"/>
    </xf>
    <xf numFmtId="0" fontId="3" fillId="12" borderId="14" xfId="0" applyFont="1" applyFill="1" applyBorder="1" applyAlignment="1" applyProtection="1">
      <alignment horizontal="center" vertical="center" wrapText="1"/>
    </xf>
    <xf numFmtId="0" fontId="3" fillId="12" borderId="54" xfId="0" applyFont="1" applyFill="1" applyBorder="1" applyAlignment="1" applyProtection="1">
      <alignment horizontal="justify" vertical="center" wrapText="1"/>
    </xf>
    <xf numFmtId="0" fontId="3" fillId="18" borderId="54" xfId="0" applyFont="1" applyFill="1" applyBorder="1" applyAlignment="1" applyProtection="1">
      <alignment horizontal="justify" vertical="center" wrapText="1"/>
    </xf>
    <xf numFmtId="0" fontId="3" fillId="0" borderId="54" xfId="0" applyFont="1" applyBorder="1" applyAlignment="1" applyProtection="1">
      <alignment horizontal="justify" vertical="center" wrapText="1"/>
    </xf>
    <xf numFmtId="0" fontId="3" fillId="18" borderId="54" xfId="0" applyFont="1" applyFill="1" applyBorder="1" applyAlignment="1" applyProtection="1">
      <alignment horizontal="center" vertical="center" wrapText="1"/>
    </xf>
    <xf numFmtId="0" fontId="3" fillId="0" borderId="54" xfId="0" applyFont="1" applyBorder="1" applyAlignment="1" applyProtection="1">
      <alignment horizontal="center" vertical="center" wrapText="1"/>
    </xf>
    <xf numFmtId="15" fontId="3" fillId="18" borderId="54" xfId="0" applyNumberFormat="1" applyFont="1" applyFill="1" applyBorder="1" applyAlignment="1" applyProtection="1">
      <alignment horizontal="center" vertical="center" wrapText="1"/>
    </xf>
    <xf numFmtId="0" fontId="6" fillId="12" borderId="54" xfId="0" applyFont="1" applyFill="1" applyBorder="1" applyAlignment="1" applyProtection="1">
      <alignment horizontal="justify" vertical="center" wrapText="1"/>
    </xf>
    <xf numFmtId="0" fontId="3" fillId="0" borderId="54" xfId="0" applyFont="1" applyFill="1" applyBorder="1" applyAlignment="1" applyProtection="1">
      <alignment horizontal="justify" vertical="center" wrapText="1"/>
    </xf>
    <xf numFmtId="0" fontId="3" fillId="0" borderId="54" xfId="0" applyFont="1" applyFill="1" applyBorder="1" applyAlignment="1" applyProtection="1">
      <alignment vertical="center" wrapText="1"/>
    </xf>
    <xf numFmtId="0" fontId="3" fillId="12" borderId="54" xfId="0" applyFont="1" applyFill="1" applyBorder="1" applyAlignment="1" applyProtection="1">
      <alignment horizontal="justify" vertical="center"/>
    </xf>
    <xf numFmtId="0" fontId="3" fillId="0" borderId="54" xfId="0" applyFont="1" applyFill="1" applyBorder="1" applyAlignment="1" applyProtection="1">
      <alignment horizontal="justify" vertical="center"/>
    </xf>
    <xf numFmtId="0" fontId="3" fillId="0" borderId="54" xfId="0" applyFont="1" applyFill="1" applyBorder="1" applyAlignment="1" applyProtection="1">
      <alignment horizontal="left" vertical="center" wrapText="1"/>
    </xf>
    <xf numFmtId="0" fontId="3" fillId="0" borderId="54" xfId="0" applyFont="1" applyFill="1" applyBorder="1" applyAlignment="1" applyProtection="1">
      <alignment horizontal="center" vertical="center"/>
    </xf>
    <xf numFmtId="0" fontId="2" fillId="12" borderId="2" xfId="0" applyFont="1" applyFill="1" applyBorder="1" applyAlignment="1" applyProtection="1">
      <alignment horizontal="justify" vertical="center"/>
    </xf>
    <xf numFmtId="0" fontId="17" fillId="12" borderId="6" xfId="0" applyFont="1" applyFill="1" applyBorder="1" applyAlignment="1" applyProtection="1">
      <alignment horizontal="justify" vertical="center"/>
    </xf>
    <xf numFmtId="0" fontId="17" fillId="12" borderId="38" xfId="0" applyFont="1" applyFill="1" applyBorder="1" applyAlignment="1" applyProtection="1">
      <alignment horizontal="justify" vertical="center"/>
    </xf>
    <xf numFmtId="0" fontId="21" fillId="12" borderId="38" xfId="0" applyFont="1" applyFill="1" applyBorder="1" applyAlignment="1" applyProtection="1">
      <alignment horizontal="justify" vertical="center"/>
    </xf>
    <xf numFmtId="0" fontId="23" fillId="12" borderId="2" xfId="0" applyFont="1" applyFill="1" applyBorder="1" applyAlignment="1" applyProtection="1">
      <alignment horizontal="justify" vertical="center"/>
    </xf>
    <xf numFmtId="0" fontId="3" fillId="12" borderId="6" xfId="0" applyFont="1" applyFill="1" applyBorder="1" applyAlignment="1" applyProtection="1">
      <alignment horizontal="justify" vertical="center"/>
    </xf>
    <xf numFmtId="0" fontId="2" fillId="12" borderId="29" xfId="0" applyFont="1" applyFill="1" applyBorder="1" applyAlignment="1" applyProtection="1">
      <alignment horizontal="justify" vertical="center"/>
    </xf>
    <xf numFmtId="0" fontId="25" fillId="12" borderId="2" xfId="0" applyFont="1" applyFill="1" applyBorder="1" applyAlignment="1" applyProtection="1">
      <alignment horizontal="justify" vertical="center"/>
    </xf>
    <xf numFmtId="0" fontId="2" fillId="12" borderId="11" xfId="0" applyFont="1" applyFill="1" applyBorder="1" applyAlignment="1" applyProtection="1">
      <alignment horizontal="justify" vertical="center"/>
    </xf>
    <xf numFmtId="0" fontId="17" fillId="12" borderId="18" xfId="0" applyFont="1" applyFill="1" applyBorder="1" applyAlignment="1" applyProtection="1">
      <alignment horizontal="justify" vertical="center"/>
    </xf>
    <xf numFmtId="0" fontId="3" fillId="10" borderId="27" xfId="0" applyFont="1" applyFill="1" applyBorder="1" applyAlignment="1">
      <alignment horizontal="justify" vertical="center" wrapText="1"/>
    </xf>
    <xf numFmtId="0" fontId="3" fillId="10" borderId="18" xfId="0" applyFont="1" applyFill="1" applyBorder="1" applyAlignment="1">
      <alignment horizontal="justify" vertical="center" wrapText="1"/>
    </xf>
    <xf numFmtId="0" fontId="3" fillId="10" borderId="11" xfId="0" applyFont="1" applyFill="1" applyBorder="1" applyAlignment="1" applyProtection="1">
      <alignment horizontal="justify" vertical="center" wrapText="1"/>
    </xf>
    <xf numFmtId="0" fontId="3" fillId="10" borderId="18" xfId="0" applyFont="1" applyFill="1" applyBorder="1" applyAlignment="1" applyProtection="1">
      <alignment horizontal="justify" vertical="center" wrapText="1"/>
    </xf>
    <xf numFmtId="0" fontId="28" fillId="10" borderId="27" xfId="0" applyFont="1" applyFill="1" applyBorder="1" applyAlignment="1">
      <alignment horizontal="justify" vertical="center" wrapText="1"/>
    </xf>
    <xf numFmtId="0" fontId="3" fillId="10" borderId="54" xfId="0" applyFont="1" applyFill="1" applyBorder="1" applyAlignment="1">
      <alignment horizontal="justify" vertical="center" wrapText="1"/>
    </xf>
    <xf numFmtId="167" fontId="3" fillId="9" borderId="11" xfId="0" applyNumberFormat="1" applyFont="1" applyFill="1" applyBorder="1" applyAlignment="1" applyProtection="1">
      <alignment horizontal="center" vertical="center" wrapText="1"/>
    </xf>
    <xf numFmtId="167" fontId="3" fillId="9" borderId="27" xfId="0" applyNumberFormat="1" applyFont="1" applyFill="1" applyBorder="1" applyAlignment="1" applyProtection="1">
      <alignment horizontal="center" vertical="center" wrapText="1"/>
    </xf>
    <xf numFmtId="167" fontId="3" fillId="9" borderId="18" xfId="0" applyNumberFormat="1" applyFont="1" applyFill="1" applyBorder="1" applyAlignment="1" applyProtection="1">
      <alignment horizontal="center" vertical="center" wrapText="1"/>
    </xf>
    <xf numFmtId="9" fontId="3" fillId="17" borderId="27" xfId="1" applyFont="1" applyFill="1" applyBorder="1" applyAlignment="1">
      <alignment horizontal="center" vertical="center" wrapText="1"/>
    </xf>
    <xf numFmtId="9" fontId="3" fillId="17" borderId="18" xfId="1" applyFont="1" applyFill="1" applyBorder="1" applyAlignment="1">
      <alignment horizontal="center" vertical="center" wrapText="1"/>
    </xf>
    <xf numFmtId="14" fontId="3" fillId="2" borderId="0" xfId="0" applyNumberFormat="1" applyFont="1" applyFill="1" applyBorder="1" applyAlignment="1" applyProtection="1">
      <alignment horizontal="center" vertical="center" wrapText="1"/>
    </xf>
    <xf numFmtId="0" fontId="2" fillId="2" borderId="24" xfId="0" applyFont="1" applyFill="1" applyBorder="1" applyAlignment="1" applyProtection="1">
      <alignment horizontal="centerContinuous" vertical="center" wrapText="1"/>
    </xf>
    <xf numFmtId="0" fontId="2" fillId="2" borderId="25" xfId="0" applyFont="1" applyFill="1" applyBorder="1" applyAlignment="1" applyProtection="1">
      <alignment horizontal="centerContinuous" vertical="center" wrapText="1"/>
    </xf>
    <xf numFmtId="0" fontId="2" fillId="2" borderId="58" xfId="0" applyFont="1" applyFill="1" applyBorder="1" applyAlignment="1" applyProtection="1">
      <alignment horizontal="centerContinuous" vertical="center" wrapText="1"/>
    </xf>
    <xf numFmtId="0" fontId="3" fillId="0" borderId="19" xfId="0" applyNumberFormat="1" applyFont="1" applyFill="1" applyBorder="1" applyAlignment="1" applyProtection="1">
      <alignment horizontal="centerContinuous" vertical="center" wrapText="1"/>
      <protection locked="0"/>
    </xf>
    <xf numFmtId="9" fontId="3" fillId="0" borderId="24" xfId="0" applyNumberFormat="1" applyFont="1" applyFill="1" applyBorder="1" applyAlignment="1" applyProtection="1">
      <alignment vertical="center"/>
    </xf>
    <xf numFmtId="9" fontId="3" fillId="0" borderId="25" xfId="0" applyNumberFormat="1" applyFont="1" applyFill="1" applyBorder="1" applyAlignment="1" applyProtection="1">
      <alignment vertical="center"/>
    </xf>
    <xf numFmtId="9" fontId="3" fillId="0" borderId="58" xfId="0" applyNumberFormat="1" applyFont="1" applyFill="1" applyBorder="1" applyAlignment="1" applyProtection="1">
      <alignment vertical="center"/>
    </xf>
    <xf numFmtId="0" fontId="3" fillId="10" borderId="27" xfId="0" applyFont="1" applyFill="1" applyBorder="1" applyAlignment="1">
      <alignment vertical="center" wrapText="1"/>
    </xf>
    <xf numFmtId="0" fontId="3" fillId="10" borderId="31" xfId="0" applyFont="1" applyFill="1" applyBorder="1" applyAlignment="1">
      <alignment horizontal="justify" vertical="center" wrapText="1"/>
    </xf>
    <xf numFmtId="0" fontId="3" fillId="16" borderId="18" xfId="0" applyFont="1" applyFill="1" applyBorder="1" applyAlignment="1" applyProtection="1">
      <alignment horizontal="justify" vertical="center" wrapText="1"/>
    </xf>
    <xf numFmtId="0" fontId="3" fillId="6" borderId="27" xfId="0" applyFont="1" applyFill="1" applyBorder="1" applyProtection="1"/>
    <xf numFmtId="9" fontId="3" fillId="17" borderId="11" xfId="1" applyFont="1" applyFill="1" applyBorder="1" applyAlignment="1">
      <alignment horizontal="center" vertical="center" wrapText="1"/>
    </xf>
    <xf numFmtId="0" fontId="2" fillId="0" borderId="25" xfId="0" applyFont="1" applyFill="1" applyBorder="1" applyAlignment="1" applyProtection="1"/>
    <xf numFmtId="0" fontId="2" fillId="0" borderId="8" xfId="0" applyFont="1" applyFill="1" applyBorder="1" applyAlignment="1" applyProtection="1"/>
    <xf numFmtId="0" fontId="2" fillId="0" borderId="7" xfId="0" applyFont="1" applyFill="1" applyBorder="1" applyAlignment="1" applyProtection="1">
      <alignment horizontal="centerContinuous"/>
    </xf>
    <xf numFmtId="0" fontId="2" fillId="0" borderId="25" xfId="0" applyFont="1" applyFill="1" applyBorder="1" applyAlignment="1" applyProtection="1">
      <alignment horizontal="centerContinuous"/>
    </xf>
    <xf numFmtId="0" fontId="3" fillId="10" borderId="11" xfId="0" applyFont="1" applyFill="1" applyBorder="1" applyAlignment="1" applyProtection="1">
      <alignment vertical="center" wrapText="1"/>
    </xf>
    <xf numFmtId="0" fontId="3" fillId="6" borderId="54" xfId="0" applyFont="1" applyFill="1" applyBorder="1" applyAlignment="1" applyProtection="1">
      <alignment vertical="center" wrapText="1"/>
    </xf>
    <xf numFmtId="0" fontId="3" fillId="10" borderId="54" xfId="0" applyNumberFormat="1" applyFont="1" applyFill="1" applyBorder="1" applyAlignment="1" applyProtection="1">
      <alignment horizontal="center" vertical="center" wrapText="1"/>
    </xf>
    <xf numFmtId="0" fontId="3" fillId="10" borderId="12" xfId="0" applyFont="1" applyFill="1" applyBorder="1" applyAlignment="1" applyProtection="1">
      <alignment horizontal="justify" vertical="center" wrapText="1"/>
    </xf>
    <xf numFmtId="170" fontId="28" fillId="10" borderId="27" xfId="0" applyNumberFormat="1" applyFont="1" applyFill="1" applyBorder="1" applyAlignment="1" applyProtection="1">
      <alignment horizontal="center"/>
    </xf>
    <xf numFmtId="0" fontId="3" fillId="16" borderId="27" xfId="0" applyFont="1" applyFill="1" applyBorder="1" applyAlignment="1" applyProtection="1">
      <alignment horizontal="justify" vertical="center" wrapText="1"/>
    </xf>
    <xf numFmtId="0" fontId="3" fillId="16" borderId="27" xfId="0" applyFont="1" applyFill="1" applyBorder="1" applyAlignment="1">
      <alignment horizontal="justify" vertical="center" wrapText="1"/>
    </xf>
    <xf numFmtId="0" fontId="3" fillId="0" borderId="27" xfId="0" applyFont="1" applyFill="1" applyBorder="1" applyAlignment="1" applyProtection="1">
      <alignment horizontal="justify" vertical="center" wrapText="1"/>
      <protection locked="0"/>
    </xf>
    <xf numFmtId="1" fontId="3" fillId="10" borderId="18" xfId="1" applyNumberFormat="1" applyFont="1" applyFill="1" applyBorder="1" applyAlignment="1" applyProtection="1">
      <alignment horizontal="center" vertical="center" wrapText="1"/>
    </xf>
    <xf numFmtId="0" fontId="3" fillId="10" borderId="31" xfId="0" applyFont="1" applyFill="1" applyBorder="1" applyAlignment="1" applyProtection="1">
      <alignment horizontal="justify" vertical="center" wrapText="1"/>
    </xf>
    <xf numFmtId="0" fontId="3" fillId="17" borderId="31" xfId="0" applyFont="1" applyFill="1" applyBorder="1" applyAlignment="1">
      <alignment horizontal="justify" vertical="center" wrapText="1"/>
    </xf>
    <xf numFmtId="169" fontId="29" fillId="0" borderId="0" xfId="0" applyNumberFormat="1" applyFont="1" applyBorder="1" applyAlignment="1" applyProtection="1">
      <alignment vertical="center" wrapText="1"/>
    </xf>
    <xf numFmtId="0" fontId="3" fillId="0" borderId="7"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0" xfId="0" applyFont="1" applyAlignment="1" applyProtection="1">
      <alignment horizontal="center" vertical="top"/>
    </xf>
    <xf numFmtId="0" fontId="2" fillId="0" borderId="39" xfId="0" applyFont="1" applyBorder="1" applyAlignment="1" applyProtection="1">
      <alignment horizontal="center" vertical="center"/>
    </xf>
    <xf numFmtId="0" fontId="2" fillId="0" borderId="46" xfId="0" applyFont="1" applyBorder="1" applyAlignment="1" applyProtection="1">
      <alignment horizontal="center" vertical="center"/>
    </xf>
    <xf numFmtId="0" fontId="3" fillId="0" borderId="6" xfId="0" applyFont="1" applyBorder="1" applyAlignment="1" applyProtection="1">
      <alignment horizontal="center"/>
    </xf>
    <xf numFmtId="0" fontId="2" fillId="0" borderId="42"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2" borderId="11" xfId="0" applyFont="1" applyFill="1" applyBorder="1" applyAlignment="1" applyProtection="1">
      <alignment horizontal="justify" vertical="center" wrapText="1"/>
    </xf>
    <xf numFmtId="0" fontId="3" fillId="2" borderId="18" xfId="0" applyFont="1" applyFill="1" applyBorder="1" applyAlignment="1" applyProtection="1">
      <alignment horizontal="justify" vertical="center" wrapText="1"/>
    </xf>
    <xf numFmtId="0" fontId="3" fillId="9" borderId="11" xfId="0" applyFont="1" applyFill="1" applyBorder="1" applyAlignment="1" applyProtection="1">
      <alignment horizontal="center" vertical="center" wrapText="1"/>
    </xf>
    <xf numFmtId="0" fontId="3" fillId="9" borderId="18" xfId="0" applyFont="1" applyFill="1" applyBorder="1" applyAlignment="1" applyProtection="1">
      <alignment horizontal="center" vertical="center" wrapText="1"/>
    </xf>
    <xf numFmtId="0" fontId="3" fillId="2" borderId="27" xfId="0" applyFont="1" applyFill="1" applyBorder="1" applyAlignment="1" applyProtection="1">
      <alignment horizontal="justify" vertical="center" wrapText="1"/>
    </xf>
    <xf numFmtId="0" fontId="3" fillId="9" borderId="27" xfId="0" applyFont="1" applyFill="1" applyBorder="1" applyAlignment="1" applyProtection="1">
      <alignment horizontal="center" vertical="center" wrapText="1"/>
    </xf>
    <xf numFmtId="0" fontId="3" fillId="4" borderId="11" xfId="0" applyFont="1" applyFill="1" applyBorder="1" applyAlignment="1" applyProtection="1">
      <alignment horizontal="justify" vertical="center" wrapText="1"/>
    </xf>
    <xf numFmtId="0" fontId="3" fillId="4" borderId="18" xfId="0" applyFont="1" applyFill="1" applyBorder="1" applyAlignment="1" applyProtection="1">
      <alignment horizontal="justify" vertical="center" wrapText="1"/>
    </xf>
    <xf numFmtId="0" fontId="3" fillId="15" borderId="11" xfId="0" applyFont="1" applyFill="1" applyBorder="1" applyAlignment="1">
      <alignment horizontal="justify" vertical="center" wrapText="1"/>
    </xf>
    <xf numFmtId="0" fontId="3" fillId="15" borderId="27" xfId="0" applyFont="1" applyFill="1" applyBorder="1" applyAlignment="1">
      <alignment horizontal="justify" vertical="center" wrapText="1"/>
    </xf>
    <xf numFmtId="0" fontId="3" fillId="15" borderId="18" xfId="0" applyFont="1" applyFill="1" applyBorder="1" applyAlignment="1">
      <alignment horizontal="justify" vertical="center" wrapText="1"/>
    </xf>
    <xf numFmtId="0" fontId="3" fillId="0" borderId="11" xfId="0" applyFont="1" applyFill="1" applyBorder="1" applyAlignment="1" applyProtection="1">
      <alignment horizontal="justify" vertical="center" wrapText="1"/>
      <protection locked="0"/>
    </xf>
    <xf numFmtId="0" fontId="3" fillId="0" borderId="27" xfId="0" applyFont="1" applyFill="1" applyBorder="1" applyAlignment="1" applyProtection="1">
      <alignment horizontal="justify" vertical="center" wrapText="1"/>
      <protection locked="0"/>
    </xf>
    <xf numFmtId="0" fontId="3" fillId="0" borderId="27"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0" borderId="18" xfId="0" applyFont="1" applyFill="1" applyBorder="1" applyAlignment="1" applyProtection="1">
      <alignment horizontal="justify" vertical="center" wrapText="1"/>
      <protection locked="0"/>
    </xf>
    <xf numFmtId="0" fontId="3" fillId="16" borderId="11" xfId="0" applyFont="1" applyFill="1" applyBorder="1" applyAlignment="1" applyProtection="1">
      <alignment horizontal="justify" vertical="center" wrapText="1"/>
    </xf>
    <xf numFmtId="0" fontId="3" fillId="16" borderId="18" xfId="0" applyFont="1" applyFill="1" applyBorder="1" applyAlignment="1">
      <alignment horizontal="justify" vertical="center" wrapText="1"/>
    </xf>
    <xf numFmtId="0" fontId="3" fillId="16" borderId="11" xfId="0" applyFont="1" applyFill="1" applyBorder="1" applyAlignment="1">
      <alignment horizontal="justify" vertical="center" wrapText="1"/>
    </xf>
    <xf numFmtId="0" fontId="3" fillId="16" borderId="27" xfId="0" applyFont="1" applyFill="1" applyBorder="1" applyAlignment="1">
      <alignment horizontal="justify" vertical="center" wrapText="1"/>
    </xf>
    <xf numFmtId="0" fontId="3" fillId="4" borderId="10" xfId="0" applyFont="1" applyFill="1" applyBorder="1" applyAlignment="1" applyProtection="1">
      <alignment horizontal="center" vertical="center" wrapText="1"/>
    </xf>
    <xf numFmtId="0" fontId="3" fillId="4" borderId="56" xfId="0" applyFont="1" applyFill="1" applyBorder="1" applyAlignment="1" applyProtection="1">
      <alignment horizontal="center" vertical="center" wrapText="1"/>
    </xf>
    <xf numFmtId="0" fontId="3" fillId="4" borderId="17"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27" xfId="0"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wrapText="1"/>
    </xf>
    <xf numFmtId="0" fontId="3" fillId="4" borderId="11" xfId="0" applyFont="1" applyFill="1" applyBorder="1" applyAlignment="1" applyProtection="1">
      <alignment vertical="center" wrapText="1"/>
    </xf>
    <xf numFmtId="0" fontId="3" fillId="4" borderId="27" xfId="0" applyFont="1" applyFill="1" applyBorder="1" applyAlignment="1" applyProtection="1">
      <alignment vertical="center" wrapText="1"/>
    </xf>
    <xf numFmtId="0" fontId="3" fillId="4" borderId="18" xfId="0" applyFont="1" applyFill="1" applyBorder="1" applyAlignment="1" applyProtection="1">
      <alignment vertical="center" wrapText="1"/>
    </xf>
    <xf numFmtId="0" fontId="2" fillId="2" borderId="34"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1" fontId="3" fillId="9" borderId="11" xfId="0" applyNumberFormat="1" applyFont="1" applyFill="1" applyBorder="1" applyAlignment="1" applyProtection="1">
      <alignment horizontal="center" vertical="center" wrapText="1"/>
    </xf>
    <xf numFmtId="1" fontId="3" fillId="9" borderId="18" xfId="0" applyNumberFormat="1" applyFont="1" applyFill="1" applyBorder="1" applyAlignment="1" applyProtection="1">
      <alignment horizontal="center" vertical="center" wrapText="1"/>
    </xf>
    <xf numFmtId="1" fontId="3" fillId="9" borderId="29" xfId="0" applyNumberFormat="1" applyFont="1" applyFill="1" applyBorder="1" applyAlignment="1" applyProtection="1">
      <alignment horizontal="center" vertical="center"/>
    </xf>
    <xf numFmtId="1" fontId="3" fillId="9" borderId="33" xfId="0" applyNumberFormat="1" applyFont="1" applyFill="1" applyBorder="1" applyAlignment="1" applyProtection="1">
      <alignment horizontal="center" vertical="center"/>
    </xf>
    <xf numFmtId="1" fontId="3" fillId="9" borderId="38" xfId="0" applyNumberFormat="1" applyFont="1" applyFill="1" applyBorder="1" applyAlignment="1" applyProtection="1">
      <alignment horizontal="center" vertical="center"/>
    </xf>
    <xf numFmtId="1" fontId="3" fillId="5" borderId="29" xfId="0" applyNumberFormat="1" applyFont="1" applyFill="1" applyBorder="1" applyAlignment="1" applyProtection="1">
      <alignment horizontal="center" vertical="center"/>
    </xf>
    <xf numFmtId="1" fontId="3" fillId="5" borderId="33" xfId="0" applyNumberFormat="1" applyFont="1" applyFill="1" applyBorder="1" applyAlignment="1" applyProtection="1">
      <alignment horizontal="center" vertical="center"/>
    </xf>
    <xf numFmtId="1" fontId="3" fillId="5" borderId="38" xfId="0" applyNumberFormat="1" applyFont="1" applyFill="1" applyBorder="1" applyAlignment="1" applyProtection="1">
      <alignment horizontal="center" vertical="center"/>
    </xf>
    <xf numFmtId="0" fontId="3" fillId="0" borderId="34" xfId="0" applyFont="1" applyBorder="1" applyAlignment="1" applyProtection="1">
      <alignment horizontal="center" vertical="center"/>
    </xf>
    <xf numFmtId="0" fontId="3" fillId="0" borderId="49"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4" borderId="11" xfId="0" applyFont="1" applyFill="1" applyBorder="1" applyAlignment="1" applyProtection="1">
      <alignment horizontal="justify" vertical="center"/>
    </xf>
    <xf numFmtId="0" fontId="3" fillId="4" borderId="18" xfId="0" applyFont="1" applyFill="1" applyBorder="1" applyAlignment="1" applyProtection="1">
      <alignment horizontal="justify" vertical="center"/>
    </xf>
    <xf numFmtId="0" fontId="3" fillId="4" borderId="11" xfId="0" applyNumberFormat="1" applyFont="1" applyFill="1" applyBorder="1" applyAlignment="1" applyProtection="1">
      <alignment horizontal="justify" vertical="center" wrapText="1"/>
    </xf>
    <xf numFmtId="0" fontId="3" fillId="4" borderId="18" xfId="0" applyNumberFormat="1" applyFont="1" applyFill="1" applyBorder="1" applyAlignment="1" applyProtection="1">
      <alignment horizontal="justify" vertical="center" wrapText="1"/>
    </xf>
    <xf numFmtId="0" fontId="2" fillId="11" borderId="7" xfId="0" applyFont="1" applyFill="1" applyBorder="1" applyAlignment="1" applyProtection="1">
      <alignment horizontal="left" vertical="center" wrapText="1"/>
    </xf>
    <xf numFmtId="0" fontId="2" fillId="11" borderId="58" xfId="0" applyFont="1" applyFill="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2" fillId="0" borderId="7" xfId="0" applyFont="1" applyBorder="1" applyAlignment="1" applyProtection="1">
      <alignment horizontal="center"/>
    </xf>
    <xf numFmtId="0" fontId="2" fillId="0" borderId="25" xfId="0" applyFont="1" applyBorder="1" applyAlignment="1" applyProtection="1">
      <alignment horizontal="center"/>
    </xf>
    <xf numFmtId="0" fontId="2" fillId="0" borderId="8" xfId="0" applyFont="1" applyBorder="1" applyAlignment="1" applyProtection="1">
      <alignment horizontal="center"/>
    </xf>
    <xf numFmtId="0" fontId="2" fillId="0" borderId="7" xfId="0" applyFont="1" applyBorder="1" applyAlignment="1" applyProtection="1">
      <alignment horizontal="left"/>
    </xf>
    <xf numFmtId="0" fontId="2" fillId="0" borderId="25" xfId="0" applyFont="1" applyBorder="1" applyAlignment="1" applyProtection="1">
      <alignment horizontal="left"/>
    </xf>
    <xf numFmtId="0" fontId="2" fillId="0" borderId="8" xfId="0" applyFont="1" applyBorder="1" applyAlignment="1" applyProtection="1">
      <alignment horizontal="left"/>
    </xf>
    <xf numFmtId="0" fontId="3" fillId="0" borderId="7" xfId="0" applyFont="1" applyBorder="1" applyAlignment="1" applyProtection="1">
      <alignment horizontal="left"/>
    </xf>
    <xf numFmtId="0" fontId="3" fillId="0" borderId="25" xfId="0" applyFont="1" applyBorder="1" applyAlignment="1" applyProtection="1">
      <alignment horizontal="left"/>
    </xf>
    <xf numFmtId="0" fontId="2" fillId="0" borderId="42" xfId="0" applyFont="1" applyBorder="1" applyAlignment="1" applyProtection="1">
      <alignment horizontal="center" vertical="center"/>
    </xf>
    <xf numFmtId="0" fontId="2" fillId="0" borderId="44" xfId="0" applyFont="1" applyBorder="1" applyAlignment="1" applyProtection="1">
      <alignment horizontal="center" vertical="center"/>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4" borderId="51" xfId="0" applyFont="1" applyFill="1" applyBorder="1" applyAlignment="1" applyProtection="1">
      <alignment horizontal="center" vertical="center"/>
    </xf>
    <xf numFmtId="0" fontId="3" fillId="4" borderId="55" xfId="0" applyFont="1" applyFill="1" applyBorder="1" applyAlignment="1" applyProtection="1">
      <alignment horizontal="center" vertical="center"/>
    </xf>
    <xf numFmtId="0" fontId="3" fillId="4" borderId="52" xfId="0" applyFont="1" applyFill="1" applyBorder="1" applyAlignment="1" applyProtection="1">
      <alignment horizontal="center" vertical="center"/>
    </xf>
    <xf numFmtId="0" fontId="3" fillId="4" borderId="29" xfId="0" applyFont="1" applyFill="1" applyBorder="1" applyAlignment="1" applyProtection="1">
      <alignment horizontal="center" vertical="center"/>
    </xf>
    <xf numFmtId="0" fontId="3" fillId="4" borderId="33" xfId="0" applyFont="1" applyFill="1" applyBorder="1" applyAlignment="1" applyProtection="1">
      <alignment horizontal="center" vertical="center"/>
    </xf>
    <xf numFmtId="0" fontId="3" fillId="4" borderId="38" xfId="0" applyFont="1" applyFill="1" applyBorder="1" applyAlignment="1" applyProtection="1">
      <alignment horizontal="center" vertical="center"/>
    </xf>
    <xf numFmtId="0" fontId="3" fillId="4" borderId="29" xfId="0" applyFont="1" applyFill="1" applyBorder="1" applyAlignment="1" applyProtection="1">
      <alignment horizontal="left" vertical="center" wrapText="1"/>
    </xf>
    <xf numFmtId="0" fontId="3" fillId="4" borderId="33" xfId="0" applyFont="1" applyFill="1" applyBorder="1" applyAlignment="1" applyProtection="1">
      <alignment horizontal="left" vertical="center" wrapText="1"/>
    </xf>
    <xf numFmtId="0" fontId="3" fillId="4" borderId="38" xfId="0" applyFont="1" applyFill="1" applyBorder="1" applyAlignment="1" applyProtection="1">
      <alignment horizontal="left" vertical="center" wrapText="1"/>
    </xf>
    <xf numFmtId="0" fontId="3" fillId="4" borderId="29" xfId="0" applyFont="1" applyFill="1" applyBorder="1" applyAlignment="1" applyProtection="1">
      <alignment horizontal="justify" vertical="center" wrapText="1"/>
    </xf>
    <xf numFmtId="0" fontId="3" fillId="4" borderId="33" xfId="0" applyFont="1" applyFill="1" applyBorder="1" applyAlignment="1" applyProtection="1">
      <alignment horizontal="justify" vertical="center" wrapText="1"/>
    </xf>
    <xf numFmtId="0" fontId="3" fillId="4" borderId="38" xfId="0" applyFont="1" applyFill="1" applyBorder="1" applyAlignment="1" applyProtection="1">
      <alignment horizontal="justify" vertical="center"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2" fillId="15" borderId="10" xfId="0" applyFont="1" applyFill="1" applyBorder="1" applyAlignment="1">
      <alignment horizontal="center" vertical="center" wrapText="1"/>
    </xf>
    <xf numFmtId="0" fontId="2" fillId="15" borderId="56" xfId="0" applyFont="1" applyFill="1" applyBorder="1" applyAlignment="1">
      <alignment horizontal="center" vertical="center" wrapText="1"/>
    </xf>
    <xf numFmtId="0" fontId="2" fillId="15" borderId="17" xfId="0" applyFont="1" applyFill="1" applyBorder="1" applyAlignment="1">
      <alignment horizontal="center" vertical="center" wrapText="1"/>
    </xf>
    <xf numFmtId="0" fontId="3" fillId="15" borderId="11" xfId="0" applyFont="1" applyFill="1" applyBorder="1" applyAlignment="1">
      <alignment horizontal="center" vertical="center" wrapText="1"/>
    </xf>
    <xf numFmtId="0" fontId="3" fillId="15" borderId="27" xfId="0" applyFont="1" applyFill="1" applyBorder="1" applyAlignment="1">
      <alignment horizontal="center" vertical="center" wrapText="1"/>
    </xf>
    <xf numFmtId="0" fontId="3" fillId="15" borderId="18" xfId="0" applyFont="1" applyFill="1" applyBorder="1" applyAlignment="1">
      <alignment horizontal="center" vertical="center" wrapText="1"/>
    </xf>
    <xf numFmtId="0" fontId="3" fillId="15" borderId="17" xfId="0" applyFont="1" applyFill="1" applyBorder="1" applyAlignment="1">
      <alignment horizontal="center" vertical="center" wrapText="1"/>
    </xf>
    <xf numFmtId="0" fontId="3" fillId="4" borderId="11" xfId="0" applyNumberFormat="1" applyFont="1" applyFill="1" applyBorder="1" applyAlignment="1" applyProtection="1">
      <alignment horizontal="justify" wrapText="1"/>
    </xf>
    <xf numFmtId="0" fontId="3" fillId="4" borderId="19" xfId="0" applyNumberFormat="1" applyFont="1" applyFill="1" applyBorder="1" applyAlignment="1" applyProtection="1">
      <alignment horizontal="justify" wrapText="1"/>
    </xf>
    <xf numFmtId="0" fontId="3" fillId="4" borderId="27" xfId="0" applyNumberFormat="1" applyFont="1" applyFill="1" applyBorder="1" applyAlignment="1" applyProtection="1">
      <alignment horizontal="justify" vertical="center" wrapText="1"/>
    </xf>
    <xf numFmtId="0" fontId="3" fillId="4" borderId="27" xfId="0" applyFont="1" applyFill="1" applyBorder="1" applyAlignment="1" applyProtection="1">
      <alignment horizontal="justify" vertical="center" wrapText="1"/>
    </xf>
    <xf numFmtId="0" fontId="3" fillId="4" borderId="51" xfId="0" applyFont="1" applyFill="1" applyBorder="1" applyAlignment="1" applyProtection="1">
      <alignment horizontal="center" vertical="center" wrapText="1"/>
    </xf>
    <xf numFmtId="0" fontId="3" fillId="4" borderId="52" xfId="0" applyFont="1" applyFill="1" applyBorder="1" applyAlignment="1" applyProtection="1">
      <alignment horizontal="center" vertical="center" wrapText="1"/>
    </xf>
    <xf numFmtId="0" fontId="3" fillId="4" borderId="18" xfId="0" applyFont="1" applyFill="1" applyBorder="1" applyAlignment="1" applyProtection="1">
      <alignment horizontal="justify" wrapText="1"/>
    </xf>
    <xf numFmtId="0" fontId="3" fillId="4" borderId="29" xfId="0" applyFont="1" applyFill="1" applyBorder="1" applyAlignment="1" applyProtection="1">
      <alignment horizontal="center" vertical="center" wrapText="1"/>
    </xf>
    <xf numFmtId="0" fontId="3" fillId="4" borderId="38" xfId="0" applyFont="1" applyFill="1" applyBorder="1" applyAlignment="1" applyProtection="1">
      <alignment horizontal="center" vertical="center" wrapText="1"/>
    </xf>
    <xf numFmtId="0" fontId="3" fillId="2" borderId="29" xfId="0" applyFont="1" applyFill="1" applyBorder="1" applyAlignment="1" applyProtection="1">
      <alignment horizontal="justify" vertical="center" wrapText="1"/>
    </xf>
    <xf numFmtId="0" fontId="3" fillId="2" borderId="38" xfId="0" applyFont="1" applyFill="1" applyBorder="1" applyAlignment="1" applyProtection="1">
      <alignment horizontal="justify" vertical="center" wrapText="1"/>
    </xf>
    <xf numFmtId="0" fontId="3" fillId="4" borderId="10" xfId="0" applyFont="1" applyFill="1" applyBorder="1" applyAlignment="1" applyProtection="1">
      <alignment horizontal="center" vertical="center"/>
    </xf>
    <xf numFmtId="0" fontId="3" fillId="4" borderId="17" xfId="0" applyFont="1" applyFill="1" applyBorder="1" applyAlignment="1" applyProtection="1">
      <alignment horizontal="center" vertical="center"/>
    </xf>
    <xf numFmtId="0" fontId="3" fillId="4" borderId="18" xfId="0" applyFont="1" applyFill="1" applyBorder="1" applyAlignment="1" applyProtection="1">
      <alignment horizontal="justify"/>
    </xf>
    <xf numFmtId="0" fontId="3" fillId="2" borderId="11" xfId="0" applyNumberFormat="1" applyFont="1" applyFill="1" applyBorder="1" applyAlignment="1" applyProtection="1">
      <alignment horizontal="justify" vertical="center" wrapText="1"/>
    </xf>
    <xf numFmtId="0" fontId="3" fillId="2" borderId="18" xfId="0" applyNumberFormat="1" applyFont="1" applyFill="1" applyBorder="1" applyAlignment="1" applyProtection="1">
      <alignment horizontal="justify" vertical="center" wrapText="1"/>
    </xf>
    <xf numFmtId="0" fontId="3" fillId="2" borderId="29" xfId="0" applyNumberFormat="1" applyFont="1" applyFill="1" applyBorder="1" applyAlignment="1" applyProtection="1">
      <alignment horizontal="justify" vertical="center" wrapText="1"/>
    </xf>
    <xf numFmtId="0" fontId="3" fillId="2" borderId="38" xfId="0" applyNumberFormat="1" applyFont="1" applyFill="1" applyBorder="1" applyAlignment="1" applyProtection="1">
      <alignment horizontal="justify" vertical="center" wrapText="1"/>
    </xf>
    <xf numFmtId="1" fontId="3" fillId="9" borderId="27" xfId="0" applyNumberFormat="1"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3" fillId="0" borderId="29"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6" borderId="29" xfId="0" applyFont="1" applyFill="1" applyBorder="1" applyAlignment="1" applyProtection="1">
      <alignment horizontal="center" vertical="center" wrapText="1"/>
      <protection locked="0"/>
    </xf>
    <xf numFmtId="0" fontId="3" fillId="6" borderId="33" xfId="0" applyFont="1" applyFill="1" applyBorder="1" applyAlignment="1" applyProtection="1">
      <alignment horizontal="center" vertical="center" wrapText="1"/>
      <protection locked="0"/>
    </xf>
    <xf numFmtId="0" fontId="3" fillId="6" borderId="38" xfId="0" applyFont="1" applyFill="1" applyBorder="1" applyAlignment="1" applyProtection="1">
      <alignment horizontal="center" vertical="center" wrapText="1"/>
      <protection locked="0"/>
    </xf>
    <xf numFmtId="0" fontId="3" fillId="10" borderId="29" xfId="0" applyFont="1" applyFill="1" applyBorder="1" applyAlignment="1" applyProtection="1">
      <alignment horizontal="center" vertical="center"/>
    </xf>
    <xf numFmtId="0" fontId="3" fillId="10" borderId="33" xfId="0" applyFont="1" applyFill="1" applyBorder="1" applyAlignment="1" applyProtection="1">
      <alignment horizontal="center" vertical="center"/>
    </xf>
    <xf numFmtId="0" fontId="3" fillId="10" borderId="38" xfId="0" applyFont="1" applyFill="1" applyBorder="1" applyAlignment="1" applyProtection="1">
      <alignment horizontal="center" vertical="center"/>
    </xf>
    <xf numFmtId="9" fontId="3" fillId="5" borderId="29" xfId="0" applyNumberFormat="1" applyFont="1" applyFill="1" applyBorder="1" applyAlignment="1" applyProtection="1">
      <alignment horizontal="center" vertical="center"/>
    </xf>
    <xf numFmtId="9" fontId="3" fillId="5" borderId="33" xfId="0" applyNumberFormat="1" applyFont="1" applyFill="1" applyBorder="1" applyAlignment="1" applyProtection="1">
      <alignment horizontal="center" vertical="center"/>
    </xf>
    <xf numFmtId="9" fontId="3" fillId="5" borderId="38" xfId="0" applyNumberFormat="1" applyFont="1" applyFill="1" applyBorder="1" applyAlignment="1" applyProtection="1">
      <alignment horizontal="center" vertical="center"/>
    </xf>
    <xf numFmtId="0" fontId="3" fillId="2" borderId="29"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15" fontId="3" fillId="2" borderId="11" xfId="0" applyNumberFormat="1" applyFont="1" applyFill="1" applyBorder="1" applyAlignment="1" applyProtection="1">
      <alignment horizontal="center" vertical="center" wrapText="1"/>
    </xf>
    <xf numFmtId="15" fontId="3" fillId="2" borderId="27" xfId="0" applyNumberFormat="1" applyFont="1" applyFill="1" applyBorder="1" applyAlignment="1" applyProtection="1">
      <alignment horizontal="center" vertical="center" wrapText="1"/>
    </xf>
    <xf numFmtId="15" fontId="3" fillId="2" borderId="18" xfId="0" applyNumberFormat="1" applyFont="1" applyFill="1" applyBorder="1" applyAlignment="1" applyProtection="1">
      <alignment horizontal="center" vertical="center" wrapText="1"/>
    </xf>
    <xf numFmtId="0" fontId="3" fillId="2" borderId="33" xfId="0" applyFont="1" applyFill="1" applyBorder="1" applyAlignment="1" applyProtection="1">
      <alignment horizontal="justify" vertical="center" wrapText="1"/>
    </xf>
    <xf numFmtId="1" fontId="3" fillId="9" borderId="19" xfId="0" applyNumberFormat="1" applyFont="1" applyFill="1" applyBorder="1" applyAlignment="1" applyProtection="1">
      <alignment horizontal="center" vertical="center"/>
    </xf>
    <xf numFmtId="0" fontId="3" fillId="4" borderId="55" xfId="0" applyFont="1" applyFill="1" applyBorder="1" applyAlignment="1" applyProtection="1">
      <alignment horizontal="center" vertical="center" wrapText="1"/>
    </xf>
    <xf numFmtId="0" fontId="3" fillId="4" borderId="33" xfId="0" applyFont="1" applyFill="1" applyBorder="1" applyAlignment="1" applyProtection="1">
      <alignment horizontal="center" vertical="center" wrapText="1"/>
    </xf>
    <xf numFmtId="0" fontId="3" fillId="4" borderId="50" xfId="0" applyFont="1" applyFill="1" applyBorder="1" applyAlignment="1" applyProtection="1">
      <alignment horizontal="left" vertical="center" wrapText="1"/>
    </xf>
    <xf numFmtId="0" fontId="3" fillId="4" borderId="34" xfId="0" applyFont="1" applyFill="1" applyBorder="1" applyAlignment="1" applyProtection="1">
      <alignment horizontal="left" vertical="center" wrapText="1"/>
    </xf>
    <xf numFmtId="0" fontId="3" fillId="4" borderId="49" xfId="0" applyFont="1" applyFill="1" applyBorder="1" applyAlignment="1" applyProtection="1">
      <alignment horizontal="left" vertical="center" wrapText="1"/>
    </xf>
    <xf numFmtId="0" fontId="3" fillId="4" borderId="50" xfId="0" applyFont="1" applyFill="1" applyBorder="1" applyAlignment="1" applyProtection="1">
      <alignment horizontal="center" vertical="center" wrapText="1"/>
    </xf>
    <xf numFmtId="0" fontId="3" fillId="4" borderId="49" xfId="0" applyFont="1" applyFill="1" applyBorder="1" applyAlignment="1" applyProtection="1">
      <alignment horizontal="center" vertical="center" wrapText="1"/>
    </xf>
    <xf numFmtId="0" fontId="3" fillId="9" borderId="11" xfId="2" applyFont="1" applyFill="1" applyBorder="1" applyAlignment="1" applyProtection="1">
      <alignment horizontal="center" vertical="center" wrapText="1"/>
    </xf>
    <xf numFmtId="0" fontId="3" fillId="9" borderId="18" xfId="2" applyFont="1" applyFill="1" applyBorder="1" applyAlignment="1" applyProtection="1">
      <alignment horizontal="center" vertical="center" wrapText="1"/>
    </xf>
    <xf numFmtId="0" fontId="3" fillId="9" borderId="30" xfId="0" applyFont="1" applyFill="1" applyBorder="1" applyAlignment="1" applyProtection="1">
      <alignment horizontal="center" vertical="center" wrapText="1"/>
    </xf>
    <xf numFmtId="0" fontId="3" fillId="9" borderId="53" xfId="0" applyFont="1" applyFill="1" applyBorder="1" applyAlignment="1" applyProtection="1">
      <alignment horizontal="center" vertical="center" wrapText="1"/>
    </xf>
    <xf numFmtId="0" fontId="3" fillId="9" borderId="35" xfId="0" applyFont="1" applyFill="1" applyBorder="1" applyAlignment="1" applyProtection="1">
      <alignment horizontal="center" vertical="center" wrapText="1"/>
    </xf>
    <xf numFmtId="0" fontId="3" fillId="4" borderId="34" xfId="0" applyFont="1" applyFill="1" applyBorder="1" applyAlignment="1" applyProtection="1">
      <alignment horizontal="center" vertical="center" wrapText="1"/>
    </xf>
    <xf numFmtId="0" fontId="3" fillId="2" borderId="11" xfId="0" applyFont="1" applyFill="1" applyBorder="1" applyAlignment="1" applyProtection="1">
      <alignment horizontal="justify" vertical="center" wrapText="1"/>
      <protection locked="0"/>
    </xf>
    <xf numFmtId="0" fontId="3" fillId="2" borderId="27" xfId="0" applyFont="1" applyFill="1" applyBorder="1" applyAlignment="1" applyProtection="1">
      <alignment horizontal="justify" vertical="center" wrapText="1"/>
      <protection locked="0"/>
    </xf>
    <xf numFmtId="0" fontId="3" fillId="2" borderId="29"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justify" vertical="center" wrapText="1"/>
      <protection locked="0"/>
    </xf>
    <xf numFmtId="0" fontId="3" fillId="2" borderId="29" xfId="0" applyFont="1" applyFill="1" applyBorder="1" applyAlignment="1">
      <alignment horizontal="justify" vertical="center" wrapText="1"/>
    </xf>
    <xf numFmtId="0" fontId="3" fillId="2" borderId="38" xfId="0" applyFont="1" applyFill="1" applyBorder="1" applyAlignment="1">
      <alignment horizontal="justify" vertical="center" wrapText="1"/>
    </xf>
    <xf numFmtId="15" fontId="2" fillId="2" borderId="7" xfId="0" applyNumberFormat="1" applyFont="1" applyFill="1" applyBorder="1" applyAlignment="1" applyProtection="1">
      <alignment horizontal="center" vertical="center" wrapText="1"/>
    </xf>
    <xf numFmtId="15" fontId="2" fillId="2" borderId="8" xfId="0" applyNumberFormat="1"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2" fillId="3" borderId="48"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3" fillId="9" borderId="30" xfId="0" applyFont="1" applyFill="1" applyBorder="1" applyAlignment="1" applyProtection="1">
      <alignment vertical="center" wrapText="1"/>
    </xf>
    <xf numFmtId="0" fontId="3" fillId="9" borderId="35" xfId="0" applyFont="1" applyFill="1" applyBorder="1" applyAlignment="1">
      <alignment vertical="center" wrapText="1"/>
    </xf>
    <xf numFmtId="0" fontId="3" fillId="9" borderId="53" xfId="0" applyFont="1" applyFill="1" applyBorder="1" applyAlignment="1">
      <alignment vertical="center" wrapText="1"/>
    </xf>
    <xf numFmtId="0" fontId="2" fillId="2" borderId="1" xfId="0" applyFont="1" applyFill="1" applyBorder="1" applyAlignment="1" applyProtection="1">
      <alignment horizontal="center" wrapText="1"/>
    </xf>
    <xf numFmtId="0" fontId="2" fillId="2" borderId="2" xfId="0" applyFont="1" applyFill="1" applyBorder="1" applyAlignment="1" applyProtection="1">
      <alignment horizontal="center" wrapText="1"/>
    </xf>
    <xf numFmtId="0" fontId="2" fillId="2" borderId="4" xfId="0" applyFont="1" applyFill="1" applyBorder="1" applyAlignment="1" applyProtection="1">
      <alignment horizontal="center" wrapText="1"/>
    </xf>
    <xf numFmtId="0" fontId="2" fillId="2" borderId="0" xfId="0" applyFont="1" applyFill="1" applyBorder="1" applyAlignment="1" applyProtection="1">
      <alignment horizontal="center" wrapText="1"/>
    </xf>
    <xf numFmtId="165" fontId="2" fillId="0" borderId="4" xfId="0" applyNumberFormat="1" applyFont="1" applyFill="1" applyBorder="1" applyAlignment="1" applyProtection="1">
      <alignment horizontal="left" vertical="center" wrapText="1"/>
    </xf>
    <xf numFmtId="165" fontId="2" fillId="0" borderId="0" xfId="0" applyNumberFormat="1" applyFont="1" applyFill="1" applyBorder="1" applyAlignment="1" applyProtection="1">
      <alignment horizontal="left" vertical="center" wrapText="1"/>
    </xf>
    <xf numFmtId="15" fontId="2" fillId="2" borderId="0" xfId="0" applyNumberFormat="1" applyFont="1" applyFill="1" applyBorder="1" applyAlignment="1" applyProtection="1">
      <alignment horizontal="center" vertical="center" wrapText="1"/>
    </xf>
    <xf numFmtId="0" fontId="2" fillId="2" borderId="50"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3" fillId="12" borderId="10" xfId="0" applyFont="1" applyFill="1" applyBorder="1" applyAlignment="1" applyProtection="1">
      <alignment horizontal="center" vertical="center" wrapText="1"/>
    </xf>
    <xf numFmtId="0" fontId="3" fillId="12" borderId="56" xfId="0" applyFont="1" applyFill="1" applyBorder="1" applyAlignment="1" applyProtection="1">
      <alignment horizontal="center" vertical="center" wrapText="1"/>
    </xf>
    <xf numFmtId="0" fontId="3" fillId="12" borderId="17" xfId="0" applyFont="1" applyFill="1" applyBorder="1" applyAlignment="1" applyProtection="1">
      <alignment horizontal="center" vertical="center" wrapText="1"/>
    </xf>
    <xf numFmtId="0" fontId="3" fillId="12" borderId="11" xfId="0" applyFont="1" applyFill="1" applyBorder="1" applyAlignment="1" applyProtection="1">
      <alignment horizontal="center" vertical="center" wrapText="1"/>
    </xf>
    <xf numFmtId="0" fontId="3" fillId="12" borderId="27" xfId="0" applyFont="1" applyFill="1" applyBorder="1" applyAlignment="1" applyProtection="1">
      <alignment horizontal="center" vertical="center" wrapText="1"/>
    </xf>
    <xf numFmtId="0" fontId="3" fillId="12" borderId="18" xfId="0" applyFont="1" applyFill="1" applyBorder="1" applyAlignment="1" applyProtection="1">
      <alignment horizontal="center" vertical="center" wrapText="1"/>
    </xf>
    <xf numFmtId="0" fontId="3" fillId="4" borderId="11" xfId="0" applyFont="1" applyFill="1" applyBorder="1" applyAlignment="1" applyProtection="1">
      <alignment horizontal="left" vertical="center" wrapText="1"/>
    </xf>
    <xf numFmtId="0" fontId="3" fillId="4" borderId="27" xfId="0" applyFont="1" applyFill="1" applyBorder="1" applyAlignment="1" applyProtection="1">
      <alignment horizontal="left" vertical="center" wrapText="1"/>
    </xf>
    <xf numFmtId="0" fontId="3" fillId="4" borderId="18" xfId="0" applyFont="1" applyFill="1" applyBorder="1" applyAlignment="1" applyProtection="1">
      <alignment horizontal="left" vertical="center" wrapText="1"/>
    </xf>
    <xf numFmtId="0" fontId="3" fillId="7" borderId="11" xfId="0" applyFont="1" applyFill="1" applyBorder="1" applyAlignment="1" applyProtection="1">
      <alignment horizontal="center" vertical="center" wrapText="1"/>
    </xf>
    <xf numFmtId="0" fontId="3" fillId="7" borderId="18" xfId="0" applyFont="1" applyFill="1" applyBorder="1" applyAlignment="1" applyProtection="1">
      <alignment horizontal="center" vertical="center" wrapText="1"/>
    </xf>
    <xf numFmtId="0" fontId="3" fillId="12" borderId="52" xfId="0" applyFont="1" applyFill="1" applyBorder="1" applyAlignment="1" applyProtection="1">
      <alignment horizontal="center" vertical="center" wrapText="1"/>
    </xf>
    <xf numFmtId="0" fontId="3" fillId="12" borderId="38" xfId="0" applyFont="1" applyFill="1" applyBorder="1" applyAlignment="1" applyProtection="1">
      <alignment horizontal="center" vertical="center" wrapText="1"/>
    </xf>
    <xf numFmtId="0" fontId="3" fillId="2" borderId="31" xfId="0" applyFont="1" applyFill="1" applyBorder="1" applyAlignment="1" applyProtection="1">
      <alignment horizontal="justify" vertical="center" wrapText="1"/>
    </xf>
    <xf numFmtId="0" fontId="3" fillId="9" borderId="29" xfId="0" applyFont="1" applyFill="1" applyBorder="1" applyAlignment="1" applyProtection="1">
      <alignment horizontal="center" vertical="center" wrapText="1"/>
    </xf>
    <xf numFmtId="0" fontId="3" fillId="9" borderId="33" xfId="0" applyFont="1" applyFill="1" applyBorder="1" applyAlignment="1" applyProtection="1">
      <alignment horizontal="center" vertical="center" wrapText="1"/>
    </xf>
    <xf numFmtId="0" fontId="3" fillId="9" borderId="38" xfId="0" applyFont="1" applyFill="1" applyBorder="1" applyAlignment="1" applyProtection="1">
      <alignment horizontal="center" vertical="center" wrapText="1"/>
    </xf>
    <xf numFmtId="9" fontId="3" fillId="0" borderId="34" xfId="0" applyNumberFormat="1" applyFont="1" applyFill="1" applyBorder="1" applyAlignment="1" applyProtection="1">
      <alignment horizontal="center" vertical="center"/>
    </xf>
    <xf numFmtId="9" fontId="3" fillId="0" borderId="0" xfId="0" applyNumberFormat="1" applyFont="1" applyFill="1" applyBorder="1" applyAlignment="1" applyProtection="1">
      <alignment horizontal="center" vertical="center"/>
    </xf>
    <xf numFmtId="9" fontId="3" fillId="0" borderId="37" xfId="0" applyNumberFormat="1" applyFont="1" applyFill="1" applyBorder="1" applyAlignment="1" applyProtection="1">
      <alignment horizontal="center" vertical="center"/>
    </xf>
    <xf numFmtId="9" fontId="3" fillId="0" borderId="22" xfId="0" applyNumberFormat="1" applyFont="1" applyFill="1" applyBorder="1" applyAlignment="1" applyProtection="1">
      <alignment horizontal="center" vertical="center"/>
    </xf>
    <xf numFmtId="0" fontId="2" fillId="3" borderId="13" xfId="0" applyFont="1" applyFill="1" applyBorder="1" applyAlignment="1" applyProtection="1">
      <alignment horizontal="center" vertical="center" wrapText="1"/>
    </xf>
    <xf numFmtId="0" fontId="2" fillId="3" borderId="40" xfId="0" applyFont="1" applyFill="1" applyBorder="1" applyAlignment="1" applyProtection="1">
      <alignment horizontal="center" vertical="center" wrapText="1"/>
    </xf>
    <xf numFmtId="0" fontId="3" fillId="0" borderId="20" xfId="0" applyFont="1" applyBorder="1" applyAlignment="1" applyProtection="1">
      <alignment horizontal="center" vertical="center"/>
    </xf>
    <xf numFmtId="0" fontId="3" fillId="0" borderId="53"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48" xfId="0" applyFont="1" applyBorder="1" applyAlignment="1" applyProtection="1">
      <alignment horizontal="center" vertical="center"/>
    </xf>
    <xf numFmtId="1" fontId="3" fillId="5" borderId="19" xfId="0" applyNumberFormat="1" applyFont="1" applyFill="1" applyBorder="1" applyAlignment="1" applyProtection="1">
      <alignment horizontal="center" vertical="center"/>
    </xf>
    <xf numFmtId="0" fontId="3" fillId="0" borderId="19" xfId="0" applyFont="1" applyBorder="1" applyAlignment="1" applyProtection="1">
      <alignment horizontal="center" vertical="center"/>
    </xf>
    <xf numFmtId="0" fontId="3" fillId="6" borderId="19" xfId="0" applyFont="1" applyFill="1" applyBorder="1" applyAlignment="1" applyProtection="1">
      <alignment horizontal="center" vertical="center" wrapText="1"/>
    </xf>
    <xf numFmtId="0" fontId="3" fillId="6" borderId="38" xfId="0" applyFont="1" applyFill="1" applyBorder="1" applyAlignment="1" applyProtection="1">
      <alignment horizontal="center" vertical="center" wrapText="1"/>
    </xf>
    <xf numFmtId="166" fontId="3" fillId="2" borderId="27" xfId="0" applyNumberFormat="1" applyFont="1" applyFill="1" applyBorder="1" applyAlignment="1" applyProtection="1">
      <alignment horizontal="center" vertical="center"/>
    </xf>
    <xf numFmtId="166" fontId="3" fillId="2" borderId="18" xfId="0" applyNumberFormat="1" applyFont="1" applyFill="1" applyBorder="1" applyAlignment="1" applyProtection="1">
      <alignment horizontal="center" vertical="center"/>
    </xf>
    <xf numFmtId="1" fontId="3" fillId="10" borderId="19" xfId="0" applyNumberFormat="1" applyFont="1" applyFill="1" applyBorder="1" applyAlignment="1" applyProtection="1">
      <alignment horizontal="center" vertical="center"/>
    </xf>
    <xf numFmtId="1" fontId="3" fillId="10" borderId="38" xfId="0" applyNumberFormat="1" applyFont="1" applyFill="1" applyBorder="1" applyAlignment="1" applyProtection="1">
      <alignment horizontal="center" vertical="center"/>
    </xf>
    <xf numFmtId="9" fontId="3" fillId="5" borderId="19" xfId="0" applyNumberFormat="1" applyFont="1" applyFill="1" applyBorder="1" applyAlignment="1" applyProtection="1">
      <alignment horizontal="center" vertical="center"/>
    </xf>
    <xf numFmtId="0" fontId="3" fillId="0" borderId="11" xfId="0" applyFont="1" applyFill="1" applyBorder="1" applyAlignment="1" applyProtection="1">
      <alignment horizontal="justify" vertical="center" wrapText="1"/>
    </xf>
    <xf numFmtId="0" fontId="3" fillId="0" borderId="18" xfId="0" applyFont="1" applyFill="1" applyBorder="1" applyAlignment="1" applyProtection="1">
      <alignment horizontal="justify" vertical="center" wrapText="1"/>
    </xf>
    <xf numFmtId="0" fontId="3" fillId="15" borderId="56" xfId="0" applyFont="1" applyFill="1" applyBorder="1" applyAlignment="1">
      <alignment horizontal="center" vertical="center" wrapText="1"/>
    </xf>
    <xf numFmtId="0" fontId="3" fillId="15" borderId="11" xfId="4" applyFont="1" applyFill="1" applyBorder="1" applyAlignment="1" applyProtection="1">
      <alignment horizontal="justify" vertical="center" wrapText="1"/>
    </xf>
    <xf numFmtId="0" fontId="3" fillId="15" borderId="11" xfId="0" applyNumberFormat="1" applyFont="1" applyFill="1" applyBorder="1" applyAlignment="1">
      <alignment horizontal="justify" vertical="center" wrapText="1"/>
    </xf>
    <xf numFmtId="0" fontId="3" fillId="15" borderId="18" xfId="0" applyNumberFormat="1" applyFont="1" applyFill="1" applyBorder="1" applyAlignment="1">
      <alignment horizontal="justify" vertical="center" wrapText="1"/>
    </xf>
    <xf numFmtId="0" fontId="3" fillId="16" borderId="27" xfId="0" applyFont="1" applyFill="1" applyBorder="1" applyAlignment="1" applyProtection="1">
      <alignment horizontal="justify" vertical="center" wrapText="1"/>
    </xf>
    <xf numFmtId="0" fontId="3" fillId="16" borderId="18" xfId="0" applyFont="1" applyFill="1" applyBorder="1" applyAlignment="1" applyProtection="1">
      <alignment horizontal="justify" vertical="center" wrapText="1"/>
    </xf>
    <xf numFmtId="0" fontId="2" fillId="15" borderId="10" xfId="0" applyFont="1" applyFill="1" applyBorder="1" applyAlignment="1" applyProtection="1">
      <alignment horizontal="center" vertical="center" wrapText="1"/>
    </xf>
    <xf numFmtId="0" fontId="2" fillId="15" borderId="56" xfId="0" applyFont="1" applyFill="1" applyBorder="1" applyAlignment="1" applyProtection="1">
      <alignment horizontal="center" vertical="center" wrapText="1"/>
    </xf>
    <xf numFmtId="0" fontId="2" fillId="15" borderId="17" xfId="0" applyFont="1" applyFill="1" applyBorder="1" applyAlignment="1" applyProtection="1">
      <alignment horizontal="center" vertical="center" wrapText="1"/>
    </xf>
    <xf numFmtId="0" fontId="3" fillId="15" borderId="11" xfId="0" applyFont="1" applyFill="1" applyBorder="1" applyAlignment="1" applyProtection="1">
      <alignment horizontal="center" vertical="center" wrapText="1"/>
    </xf>
    <xf numFmtId="0" fontId="3" fillId="15" borderId="27" xfId="0" applyFont="1" applyFill="1" applyBorder="1" applyAlignment="1" applyProtection="1">
      <alignment horizontal="center" vertical="center" wrapText="1"/>
    </xf>
    <xf numFmtId="0" fontId="3" fillId="15" borderId="18" xfId="0" applyFont="1" applyFill="1" applyBorder="1" applyAlignment="1" applyProtection="1">
      <alignment horizontal="center" vertical="center" wrapText="1"/>
    </xf>
    <xf numFmtId="0" fontId="3" fillId="15" borderId="11" xfId="0" applyFont="1" applyFill="1" applyBorder="1" applyAlignment="1" applyProtection="1">
      <alignment horizontal="justify" vertical="center" wrapText="1"/>
    </xf>
    <xf numFmtId="0" fontId="3" fillId="15" borderId="27" xfId="0" applyFont="1" applyFill="1" applyBorder="1" applyAlignment="1" applyProtection="1">
      <alignment horizontal="justify" vertical="center" wrapText="1"/>
    </xf>
    <xf numFmtId="0" fontId="3" fillId="15" borderId="18" xfId="0" applyFont="1" applyFill="1" applyBorder="1" applyAlignment="1" applyProtection="1">
      <alignment horizontal="justify" vertical="center" wrapText="1"/>
    </xf>
    <xf numFmtId="0" fontId="16" fillId="15" borderId="11" xfId="0" applyFont="1" applyFill="1" applyBorder="1" applyAlignment="1" applyProtection="1">
      <alignment horizontal="justify" vertical="center" wrapText="1"/>
    </xf>
    <xf numFmtId="0" fontId="3" fillId="0" borderId="27" xfId="0" applyFont="1" applyFill="1" applyBorder="1" applyAlignment="1" applyProtection="1">
      <alignment horizontal="justify" vertical="center" wrapText="1"/>
    </xf>
    <xf numFmtId="0" fontId="2" fillId="15" borderId="11" xfId="0" applyFont="1" applyFill="1" applyBorder="1" applyAlignment="1">
      <alignment horizontal="center" vertical="center" wrapText="1"/>
    </xf>
    <xf numFmtId="0" fontId="2" fillId="15" borderId="27" xfId="0" applyFont="1" applyFill="1" applyBorder="1" applyAlignment="1">
      <alignment horizontal="center" vertical="center" wrapText="1"/>
    </xf>
    <xf numFmtId="0" fontId="2" fillId="15" borderId="18" xfId="0" applyFont="1" applyFill="1" applyBorder="1" applyAlignment="1">
      <alignment horizontal="center" vertical="center" wrapText="1"/>
    </xf>
    <xf numFmtId="0" fontId="2" fillId="12" borderId="10" xfId="0" applyFont="1" applyFill="1" applyBorder="1" applyAlignment="1" applyProtection="1">
      <alignment horizontal="center" vertical="center" wrapText="1"/>
      <protection locked="0"/>
    </xf>
    <xf numFmtId="0" fontId="2" fillId="12" borderId="56" xfId="0" applyFont="1" applyFill="1" applyBorder="1" applyAlignment="1" applyProtection="1">
      <alignment horizontal="center" vertical="center" wrapText="1"/>
      <protection locked="0"/>
    </xf>
    <xf numFmtId="0" fontId="2" fillId="12" borderId="17" xfId="0" applyFont="1" applyFill="1" applyBorder="1" applyAlignment="1" applyProtection="1">
      <alignment horizontal="center" vertical="center" wrapText="1"/>
      <protection locked="0"/>
    </xf>
    <xf numFmtId="0" fontId="3" fillId="12" borderId="11" xfId="0" applyFont="1" applyFill="1" applyBorder="1" applyAlignment="1" applyProtection="1">
      <alignment horizontal="center" vertical="center" wrapText="1"/>
      <protection locked="0"/>
    </xf>
    <xf numFmtId="0" fontId="3" fillId="12" borderId="27" xfId="0" applyFont="1" applyFill="1" applyBorder="1" applyAlignment="1" applyProtection="1">
      <alignment horizontal="center" vertical="center" wrapText="1"/>
      <protection locked="0"/>
    </xf>
    <xf numFmtId="0" fontId="3" fillId="12" borderId="18" xfId="0" applyFont="1" applyFill="1" applyBorder="1" applyAlignment="1" applyProtection="1">
      <alignment horizontal="center" vertical="center" wrapText="1"/>
      <protection locked="0"/>
    </xf>
    <xf numFmtId="0" fontId="3" fillId="12" borderId="11" xfId="0" applyFont="1" applyFill="1" applyBorder="1" applyAlignment="1" applyProtection="1">
      <alignment horizontal="justify" vertical="center" wrapText="1"/>
      <protection locked="0"/>
    </xf>
    <xf numFmtId="0" fontId="3" fillId="12" borderId="27" xfId="0" applyFont="1" applyFill="1" applyBorder="1" applyAlignment="1" applyProtection="1">
      <alignment horizontal="justify" vertical="center" wrapText="1"/>
      <protection locked="0"/>
    </xf>
    <xf numFmtId="0" fontId="3" fillId="12" borderId="18" xfId="0" applyFont="1" applyFill="1" applyBorder="1" applyAlignment="1" applyProtection="1">
      <alignment horizontal="justify" vertical="center" wrapText="1"/>
      <protection locked="0"/>
    </xf>
    <xf numFmtId="0" fontId="3" fillId="18" borderId="27" xfId="0" applyFont="1" applyFill="1" applyBorder="1" applyAlignment="1" applyProtection="1">
      <alignment horizontal="justify" vertical="center" wrapText="1"/>
      <protection locked="0"/>
    </xf>
    <xf numFmtId="0" fontId="3" fillId="18" borderId="18" xfId="0" applyFont="1" applyFill="1" applyBorder="1" applyAlignment="1" applyProtection="1">
      <alignment horizontal="justify" vertical="center" wrapText="1"/>
      <protection locked="0"/>
    </xf>
    <xf numFmtId="0" fontId="3" fillId="18" borderId="27" xfId="0" applyFont="1" applyFill="1" applyBorder="1" applyAlignment="1" applyProtection="1">
      <alignment horizontal="center" vertical="center" wrapText="1"/>
      <protection locked="0"/>
    </xf>
    <xf numFmtId="0" fontId="3" fillId="18" borderId="18" xfId="0" applyFont="1" applyFill="1" applyBorder="1" applyAlignment="1" applyProtection="1">
      <alignment horizontal="center" vertical="center" wrapText="1"/>
      <protection locked="0"/>
    </xf>
    <xf numFmtId="15" fontId="3" fillId="18" borderId="27" xfId="0" applyNumberFormat="1" applyFont="1" applyFill="1" applyBorder="1" applyAlignment="1" applyProtection="1">
      <alignment horizontal="center" vertical="center" wrapText="1"/>
      <protection locked="0"/>
    </xf>
    <xf numFmtId="15" fontId="3" fillId="18" borderId="18" xfId="0" applyNumberFormat="1" applyFont="1" applyFill="1" applyBorder="1" applyAlignment="1" applyProtection="1">
      <alignment horizontal="center" vertical="center" wrapText="1"/>
      <protection locked="0"/>
    </xf>
    <xf numFmtId="1" fontId="3" fillId="9" borderId="27" xfId="0" applyNumberFormat="1" applyFont="1" applyFill="1" applyBorder="1" applyAlignment="1" applyProtection="1">
      <alignment horizontal="center" vertical="center"/>
    </xf>
    <xf numFmtId="1" fontId="3" fillId="9" borderId="18" xfId="0" applyNumberFormat="1" applyFont="1" applyFill="1" applyBorder="1" applyAlignment="1" applyProtection="1">
      <alignment horizontal="center" vertical="center"/>
    </xf>
    <xf numFmtId="0" fontId="3" fillId="12" borderId="11" xfId="0" applyFont="1" applyFill="1" applyBorder="1" applyAlignment="1" applyProtection="1">
      <alignment horizontal="justify" vertical="center" wrapText="1"/>
    </xf>
    <xf numFmtId="0" fontId="3" fillId="12" borderId="18" xfId="0" applyFont="1" applyFill="1" applyBorder="1" applyAlignment="1" applyProtection="1">
      <alignment horizontal="justify" vertical="center" wrapText="1"/>
    </xf>
    <xf numFmtId="0" fontId="6" fillId="12" borderId="11" xfId="0" applyFont="1" applyFill="1" applyBorder="1" applyAlignment="1" applyProtection="1">
      <alignment horizontal="justify" vertical="center" wrapText="1"/>
    </xf>
    <xf numFmtId="0" fontId="6" fillId="12" borderId="18" xfId="0" applyFont="1" applyFill="1" applyBorder="1" applyAlignment="1" applyProtection="1">
      <alignment horizontal="justify" vertical="center" wrapText="1"/>
    </xf>
    <xf numFmtId="0" fontId="3" fillId="0" borderId="2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2" fillId="10" borderId="20" xfId="0" applyFont="1" applyFill="1" applyBorder="1" applyAlignment="1" applyProtection="1">
      <alignment horizontal="center"/>
    </xf>
    <xf numFmtId="0" fontId="2" fillId="10" borderId="35" xfId="0" applyFont="1" applyFill="1" applyBorder="1" applyAlignment="1" applyProtection="1">
      <alignment horizontal="center"/>
    </xf>
    <xf numFmtId="0" fontId="2" fillId="10" borderId="53" xfId="0" applyFont="1" applyFill="1" applyBorder="1" applyAlignment="1" applyProtection="1">
      <alignment horizontal="center"/>
    </xf>
    <xf numFmtId="0" fontId="2" fillId="0" borderId="4"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5" xfId="0" applyFont="1" applyFill="1" applyBorder="1" applyAlignment="1" applyProtection="1">
      <alignment horizontal="center"/>
    </xf>
    <xf numFmtId="0" fontId="3" fillId="9" borderId="27" xfId="0" applyFont="1" applyFill="1" applyBorder="1" applyAlignment="1" applyProtection="1">
      <alignment horizontal="center" vertical="center" wrapText="1"/>
      <protection locked="0"/>
    </xf>
    <xf numFmtId="0" fontId="3" fillId="9" borderId="18" xfId="0" applyFont="1" applyFill="1" applyBorder="1" applyAlignment="1" applyProtection="1">
      <alignment horizontal="center" vertical="center" wrapText="1"/>
      <protection locked="0"/>
    </xf>
    <xf numFmtId="0" fontId="3" fillId="10" borderId="27" xfId="0" applyFont="1" applyFill="1" applyBorder="1" applyAlignment="1" applyProtection="1">
      <alignment horizontal="center" vertical="center" wrapText="1"/>
      <protection locked="0"/>
    </xf>
    <xf numFmtId="0" fontId="3" fillId="10" borderId="18" xfId="0" applyFont="1" applyFill="1" applyBorder="1" applyAlignment="1" applyProtection="1">
      <alignment horizontal="center" vertical="center" wrapText="1"/>
      <protection locked="0"/>
    </xf>
    <xf numFmtId="9" fontId="3" fillId="5" borderId="27" xfId="0" applyNumberFormat="1" applyFont="1" applyFill="1" applyBorder="1" applyAlignment="1">
      <alignment horizontal="center" vertical="center"/>
    </xf>
    <xf numFmtId="9" fontId="3" fillId="5" borderId="18" xfId="0" applyNumberFormat="1" applyFont="1" applyFill="1" applyBorder="1" applyAlignment="1">
      <alignment horizontal="center" vertical="center"/>
    </xf>
    <xf numFmtId="1" fontId="3" fillId="5" borderId="11"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3" fillId="10" borderId="29" xfId="0" applyFont="1" applyFill="1" applyBorder="1" applyAlignment="1" applyProtection="1">
      <alignment horizontal="justify" vertical="center" wrapText="1"/>
      <protection locked="0"/>
    </xf>
    <xf numFmtId="0" fontId="3" fillId="10" borderId="38" xfId="0" applyFont="1" applyFill="1" applyBorder="1" applyAlignment="1" applyProtection="1">
      <alignment horizontal="justify" vertical="center" wrapText="1"/>
      <protection locked="0"/>
    </xf>
    <xf numFmtId="0" fontId="3" fillId="12" borderId="29" xfId="0" applyFont="1" applyFill="1" applyBorder="1" applyAlignment="1" applyProtection="1">
      <alignment horizontal="justify" vertical="center" wrapText="1"/>
    </xf>
    <xf numFmtId="0" fontId="3" fillId="12" borderId="38" xfId="0" applyFont="1" applyFill="1" applyBorder="1" applyAlignment="1" applyProtection="1">
      <alignment horizontal="justify" vertical="center" wrapText="1"/>
    </xf>
    <xf numFmtId="0" fontId="12" fillId="0" borderId="11"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166" fontId="12" fillId="0" borderId="11" xfId="0" applyNumberFormat="1" applyFont="1" applyFill="1" applyBorder="1" applyAlignment="1" applyProtection="1">
      <alignment horizontal="center" vertical="center" wrapText="1"/>
    </xf>
    <xf numFmtId="166" fontId="12" fillId="0" borderId="18" xfId="0" applyNumberFormat="1" applyFont="1" applyFill="1" applyBorder="1" applyAlignment="1" applyProtection="1">
      <alignment horizontal="center" vertical="center" wrapText="1"/>
    </xf>
    <xf numFmtId="1" fontId="12" fillId="9" borderId="11" xfId="0" applyNumberFormat="1" applyFont="1" applyFill="1" applyBorder="1" applyAlignment="1" applyProtection="1">
      <alignment horizontal="center" vertical="center"/>
    </xf>
    <xf numFmtId="1" fontId="12" fillId="9" borderId="18" xfId="0" applyNumberFormat="1" applyFont="1" applyFill="1" applyBorder="1" applyAlignment="1" applyProtection="1">
      <alignment horizontal="center" vertical="center"/>
    </xf>
    <xf numFmtId="0" fontId="12" fillId="9" borderId="29" xfId="0" applyFont="1" applyFill="1" applyBorder="1" applyAlignment="1" applyProtection="1">
      <alignment horizontal="justify" vertical="center" wrapText="1"/>
    </xf>
    <xf numFmtId="0" fontId="12" fillId="9" borderId="38" xfId="0" applyFont="1" applyFill="1" applyBorder="1" applyAlignment="1" applyProtection="1">
      <alignment horizontal="justify" vertical="center" wrapText="1"/>
    </xf>
    <xf numFmtId="0" fontId="12" fillId="10" borderId="11" xfId="0" applyFont="1" applyFill="1" applyBorder="1" applyAlignment="1" applyProtection="1">
      <alignment horizontal="center" vertical="center"/>
      <protection locked="0"/>
    </xf>
    <xf numFmtId="0" fontId="12" fillId="10" borderId="18" xfId="0" applyFont="1" applyFill="1" applyBorder="1" applyAlignment="1" applyProtection="1">
      <alignment horizontal="center" vertical="center"/>
      <protection locked="0"/>
    </xf>
    <xf numFmtId="0" fontId="3" fillId="12" borderId="11" xfId="0" applyFont="1" applyFill="1" applyBorder="1" applyAlignment="1" applyProtection="1">
      <alignment horizontal="justify" vertical="center"/>
    </xf>
    <xf numFmtId="0" fontId="3" fillId="12" borderId="18" xfId="0" applyFont="1" applyFill="1" applyBorder="1" applyAlignment="1" applyProtection="1">
      <alignment horizontal="justify" vertical="center"/>
    </xf>
    <xf numFmtId="0" fontId="19" fillId="0" borderId="4" xfId="0" applyFont="1" applyFill="1" applyBorder="1" applyAlignment="1" applyProtection="1">
      <alignment horizontal="center"/>
    </xf>
    <xf numFmtId="0" fontId="19" fillId="0" borderId="0" xfId="0" applyFont="1" applyFill="1" applyBorder="1" applyAlignment="1" applyProtection="1">
      <alignment horizontal="center"/>
    </xf>
    <xf numFmtId="0" fontId="19" fillId="0" borderId="5" xfId="0" applyFont="1" applyFill="1" applyBorder="1" applyAlignment="1" applyProtection="1">
      <alignment horizontal="center"/>
    </xf>
    <xf numFmtId="0" fontId="12" fillId="12" borderId="42" xfId="0" applyFont="1" applyFill="1" applyBorder="1" applyAlignment="1" applyProtection="1">
      <alignment horizontal="center" vertical="center"/>
    </xf>
    <xf numFmtId="0" fontId="12" fillId="12" borderId="39" xfId="0" applyFont="1" applyFill="1" applyBorder="1" applyAlignment="1" applyProtection="1">
      <alignment horizontal="center" vertical="center"/>
    </xf>
    <xf numFmtId="0" fontId="12" fillId="12" borderId="11" xfId="0" applyFont="1" applyFill="1" applyBorder="1" applyAlignment="1" applyProtection="1">
      <alignment horizontal="center" vertical="center"/>
    </xf>
    <xf numFmtId="0" fontId="12" fillId="12" borderId="18" xfId="0" applyFont="1" applyFill="1" applyBorder="1" applyAlignment="1" applyProtection="1">
      <alignment horizontal="center" vertical="center"/>
    </xf>
    <xf numFmtId="0" fontId="12" fillId="0" borderId="29" xfId="0" applyFont="1" applyFill="1" applyBorder="1" applyAlignment="1" applyProtection="1">
      <alignment horizontal="justify" vertical="center"/>
    </xf>
    <xf numFmtId="0" fontId="12" fillId="0" borderId="38" xfId="0" applyFont="1" applyFill="1" applyBorder="1" applyAlignment="1" applyProtection="1">
      <alignment horizontal="justify" vertical="center"/>
    </xf>
    <xf numFmtId="0" fontId="12" fillId="0" borderId="29" xfId="0" applyFont="1" applyFill="1" applyBorder="1" applyAlignment="1" applyProtection="1">
      <alignment horizontal="center" vertical="center" wrapText="1"/>
    </xf>
    <xf numFmtId="0" fontId="12" fillId="0" borderId="38" xfId="0" applyFont="1" applyFill="1" applyBorder="1" applyAlignment="1" applyProtection="1">
      <alignment horizontal="center" vertical="center" wrapText="1"/>
    </xf>
    <xf numFmtId="0" fontId="12" fillId="0" borderId="29"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15" fontId="12" fillId="0" borderId="29" xfId="0" applyNumberFormat="1" applyFont="1" applyFill="1" applyBorder="1" applyAlignment="1" applyProtection="1">
      <alignment horizontal="center" vertical="center"/>
    </xf>
    <xf numFmtId="0" fontId="12" fillId="10" borderId="29" xfId="0" applyFont="1" applyFill="1" applyBorder="1" applyAlignment="1" applyProtection="1">
      <alignment horizontal="center" vertical="center"/>
      <protection locked="0"/>
    </xf>
    <xf numFmtId="0" fontId="12" fillId="10" borderId="38" xfId="0" applyFont="1" applyFill="1" applyBorder="1" applyAlignment="1" applyProtection="1">
      <alignment horizontal="center" vertical="center"/>
      <protection locked="0"/>
    </xf>
    <xf numFmtId="9" fontId="3" fillId="9" borderId="29" xfId="0" applyNumberFormat="1" applyFont="1" applyFill="1" applyBorder="1" applyAlignment="1" applyProtection="1">
      <alignment horizontal="center" vertical="center"/>
    </xf>
    <xf numFmtId="9" fontId="3" fillId="9" borderId="38" xfId="0" applyNumberFormat="1" applyFont="1" applyFill="1" applyBorder="1" applyAlignment="1" applyProtection="1">
      <alignment horizontal="center" vertical="center"/>
    </xf>
    <xf numFmtId="0" fontId="12" fillId="12" borderId="10" xfId="0" applyFont="1" applyFill="1" applyBorder="1" applyAlignment="1" applyProtection="1">
      <alignment horizontal="center" vertical="center"/>
    </xf>
    <xf numFmtId="0" fontId="12" fillId="12" borderId="17" xfId="0" applyFont="1" applyFill="1" applyBorder="1" applyAlignment="1" applyProtection="1">
      <alignment horizontal="center" vertical="center"/>
    </xf>
    <xf numFmtId="0" fontId="12" fillId="0" borderId="11" xfId="0" applyFont="1" applyFill="1" applyBorder="1" applyAlignment="1" applyProtection="1">
      <alignment horizontal="justify" vertical="center"/>
    </xf>
    <xf numFmtId="0" fontId="12" fillId="0" borderId="18" xfId="0" applyFont="1" applyFill="1" applyBorder="1" applyAlignment="1" applyProtection="1">
      <alignment horizontal="justify" vertical="center"/>
    </xf>
    <xf numFmtId="49" fontId="12" fillId="0" borderId="29" xfId="0" applyNumberFormat="1" applyFont="1" applyFill="1" applyBorder="1" applyAlignment="1" applyProtection="1">
      <alignment horizontal="center" vertical="center" wrapText="1"/>
    </xf>
    <xf numFmtId="49" fontId="12" fillId="0" borderId="38" xfId="0" applyNumberFormat="1" applyFont="1" applyFill="1" applyBorder="1" applyAlignment="1" applyProtection="1">
      <alignment horizontal="center" vertical="center" wrapText="1"/>
    </xf>
    <xf numFmtId="0" fontId="12" fillId="12" borderId="51" xfId="0" applyFont="1" applyFill="1" applyBorder="1" applyAlignment="1" applyProtection="1">
      <alignment horizontal="center" vertical="center"/>
    </xf>
    <xf numFmtId="0" fontId="12" fillId="12" borderId="55" xfId="0" applyFont="1" applyFill="1" applyBorder="1" applyAlignment="1" applyProtection="1">
      <alignment horizontal="center" vertical="center"/>
    </xf>
    <xf numFmtId="0" fontId="12" fillId="12" borderId="52" xfId="0" applyFont="1" applyFill="1" applyBorder="1" applyAlignment="1" applyProtection="1">
      <alignment horizontal="center" vertical="center"/>
    </xf>
    <xf numFmtId="0" fontId="12" fillId="12" borderId="29" xfId="0" applyFont="1" applyFill="1" applyBorder="1" applyAlignment="1" applyProtection="1">
      <alignment horizontal="center" vertical="center"/>
    </xf>
    <xf numFmtId="0" fontId="12" fillId="12" borderId="33" xfId="0" applyFont="1" applyFill="1" applyBorder="1" applyAlignment="1" applyProtection="1">
      <alignment horizontal="center" vertical="center"/>
    </xf>
    <xf numFmtId="0" fontId="12" fillId="12" borderId="38" xfId="0" applyFont="1" applyFill="1" applyBorder="1" applyAlignment="1" applyProtection="1">
      <alignment horizontal="center" vertical="center"/>
    </xf>
    <xf numFmtId="0" fontId="3" fillId="12" borderId="27" xfId="0" applyFont="1" applyFill="1" applyBorder="1" applyAlignment="1" applyProtection="1">
      <alignment horizontal="justify" vertical="center"/>
    </xf>
    <xf numFmtId="0" fontId="12" fillId="0" borderId="27" xfId="0" applyFont="1" applyFill="1" applyBorder="1" applyAlignment="1" applyProtection="1">
      <alignment horizontal="justify" vertical="center"/>
    </xf>
    <xf numFmtId="0" fontId="12" fillId="0" borderId="18" xfId="0" applyFont="1" applyBorder="1" applyAlignment="1" applyProtection="1">
      <alignment horizontal="justify" vertical="center"/>
    </xf>
    <xf numFmtId="0" fontId="12" fillId="0" borderId="29" xfId="0" applyFont="1" applyBorder="1" applyAlignment="1" applyProtection="1">
      <alignment vertical="center" wrapText="1"/>
    </xf>
    <xf numFmtId="0" fontId="12" fillId="0" borderId="33" xfId="0" applyFont="1" applyBorder="1" applyAlignment="1" applyProtection="1">
      <alignment vertical="center" wrapText="1"/>
    </xf>
    <xf numFmtId="0" fontId="12" fillId="0" borderId="38" xfId="0" applyFont="1" applyBorder="1" applyAlignment="1" applyProtection="1">
      <alignment vertical="center" wrapText="1"/>
    </xf>
    <xf numFmtId="0" fontId="12" fillId="0" borderId="11"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18" xfId="0" applyFont="1" applyBorder="1" applyAlignment="1" applyProtection="1">
      <alignment horizontal="center" vertical="center"/>
    </xf>
    <xf numFmtId="166" fontId="12" fillId="0" borderId="29" xfId="0" applyNumberFormat="1" applyFont="1" applyFill="1" applyBorder="1" applyAlignment="1" applyProtection="1">
      <alignment horizontal="center" vertical="center" wrapText="1"/>
    </xf>
    <xf numFmtId="166" fontId="12" fillId="0" borderId="33" xfId="0" applyNumberFormat="1" applyFont="1" applyFill="1" applyBorder="1" applyAlignment="1" applyProtection="1">
      <alignment horizontal="center" vertical="center" wrapText="1"/>
    </xf>
    <xf numFmtId="166" fontId="12" fillId="0" borderId="38" xfId="0" applyNumberFormat="1" applyFont="1" applyFill="1" applyBorder="1" applyAlignment="1" applyProtection="1">
      <alignment horizontal="center" vertical="center" wrapText="1"/>
    </xf>
    <xf numFmtId="1" fontId="12" fillId="9" borderId="27" xfId="0" applyNumberFormat="1" applyFont="1" applyFill="1" applyBorder="1" applyAlignment="1" applyProtection="1">
      <alignment horizontal="center" vertical="center"/>
    </xf>
    <xf numFmtId="0" fontId="12" fillId="9" borderId="33" xfId="0" applyFont="1" applyFill="1" applyBorder="1" applyAlignment="1" applyProtection="1">
      <alignment horizontal="justify" vertical="center" wrapText="1"/>
    </xf>
    <xf numFmtId="0" fontId="12" fillId="10" borderId="27" xfId="0" applyFont="1" applyFill="1" applyBorder="1" applyAlignment="1" applyProtection="1">
      <alignment horizontal="center" vertical="center"/>
      <protection locked="0"/>
    </xf>
    <xf numFmtId="0" fontId="3" fillId="10" borderId="33" xfId="0" applyFont="1" applyFill="1" applyBorder="1" applyAlignment="1" applyProtection="1">
      <alignment horizontal="justify" vertical="center" wrapText="1"/>
      <protection locked="0"/>
    </xf>
    <xf numFmtId="15" fontId="12" fillId="0" borderId="11" xfId="0" applyNumberFormat="1" applyFont="1" applyFill="1" applyBorder="1" applyAlignment="1" applyProtection="1">
      <alignment horizontal="center" vertical="center"/>
    </xf>
    <xf numFmtId="0" fontId="12" fillId="10" borderId="11" xfId="0" applyFont="1" applyFill="1" applyBorder="1" applyAlignment="1" applyProtection="1">
      <alignment horizontal="center" vertical="center" wrapText="1"/>
      <protection locked="0"/>
    </xf>
    <xf numFmtId="0" fontId="12" fillId="10" borderId="18"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29" xfId="0" applyFont="1" applyFill="1" applyBorder="1" applyAlignment="1" applyProtection="1">
      <alignment horizontal="justify" vertical="center" wrapText="1"/>
    </xf>
    <xf numFmtId="0" fontId="12" fillId="0" borderId="38" xfId="0" applyFont="1" applyFill="1" applyBorder="1" applyAlignment="1" applyProtection="1">
      <alignment horizontal="justify" vertical="center" wrapText="1"/>
    </xf>
    <xf numFmtId="15" fontId="12" fillId="0" borderId="11" xfId="0" applyNumberFormat="1" applyFont="1" applyFill="1" applyBorder="1" applyAlignment="1" applyProtection="1">
      <alignment horizontal="center" vertical="center" wrapText="1"/>
    </xf>
    <xf numFmtId="0" fontId="3" fillId="0" borderId="4"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61"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62" xfId="0" applyFont="1" applyBorder="1" applyAlignment="1" applyProtection="1">
      <alignment horizontal="center" vertical="center"/>
    </xf>
    <xf numFmtId="0" fontId="3" fillId="0" borderId="30" xfId="0" applyFont="1" applyBorder="1" applyAlignment="1" applyProtection="1">
      <alignment horizontal="center" vertical="center"/>
    </xf>
    <xf numFmtId="0" fontId="12" fillId="12" borderId="56" xfId="0" applyFont="1" applyFill="1" applyBorder="1" applyAlignment="1" applyProtection="1">
      <alignment horizontal="center" vertical="center"/>
    </xf>
    <xf numFmtId="0" fontId="12" fillId="12" borderId="27" xfId="0" applyFont="1" applyFill="1" applyBorder="1" applyAlignment="1" applyProtection="1">
      <alignment horizontal="center" vertical="center"/>
    </xf>
    <xf numFmtId="0" fontId="12" fillId="0" borderId="11" xfId="0" applyFont="1" applyFill="1" applyBorder="1" applyAlignment="1" applyProtection="1">
      <alignment horizontal="justify" vertical="center" wrapText="1"/>
    </xf>
    <xf numFmtId="0" fontId="12" fillId="0" borderId="27" xfId="0" applyFont="1" applyFill="1" applyBorder="1" applyAlignment="1" applyProtection="1">
      <alignment horizontal="center" vertical="center"/>
    </xf>
    <xf numFmtId="15" fontId="12" fillId="0" borderId="27" xfId="0" applyNumberFormat="1" applyFont="1" applyFill="1" applyBorder="1" applyAlignment="1" applyProtection="1">
      <alignment horizontal="center" vertical="center" wrapText="1"/>
    </xf>
    <xf numFmtId="15" fontId="12" fillId="0" borderId="18" xfId="0" applyNumberFormat="1" applyFont="1" applyFill="1" applyBorder="1" applyAlignment="1" applyProtection="1">
      <alignment horizontal="center" vertical="center" wrapText="1"/>
    </xf>
    <xf numFmtId="0" fontId="12" fillId="9" borderId="11" xfId="0" applyFont="1" applyFill="1" applyBorder="1" applyAlignment="1" applyProtection="1">
      <alignment horizontal="justify" vertical="center" wrapText="1"/>
    </xf>
    <xf numFmtId="0" fontId="12" fillId="9" borderId="27" xfId="0" applyFont="1" applyFill="1" applyBorder="1" applyAlignment="1" applyProtection="1">
      <alignment horizontal="justify" vertical="center" wrapText="1"/>
    </xf>
    <xf numFmtId="0" fontId="12" fillId="9" borderId="18" xfId="0" applyFont="1" applyFill="1" applyBorder="1" applyAlignment="1" applyProtection="1">
      <alignment horizontal="justify" vertical="center" wrapText="1"/>
    </xf>
    <xf numFmtId="9" fontId="3" fillId="5" borderId="11" xfId="0" applyNumberFormat="1" applyFont="1" applyFill="1" applyBorder="1" applyAlignment="1" applyProtection="1">
      <alignment horizontal="center" vertical="center"/>
    </xf>
    <xf numFmtId="9" fontId="3" fillId="5" borderId="27" xfId="0" applyNumberFormat="1" applyFont="1" applyFill="1" applyBorder="1" applyAlignment="1" applyProtection="1">
      <alignment horizontal="center" vertical="center"/>
    </xf>
    <xf numFmtId="9" fontId="3" fillId="5" borderId="18" xfId="0" applyNumberFormat="1" applyFont="1" applyFill="1" applyBorder="1" applyAlignment="1" applyProtection="1">
      <alignment horizontal="center" vertical="center"/>
    </xf>
    <xf numFmtId="1" fontId="3" fillId="5" borderId="27" xfId="0" applyNumberFormat="1" applyFont="1" applyFill="1" applyBorder="1" applyAlignment="1" applyProtection="1">
      <alignment horizontal="center" vertical="center"/>
    </xf>
    <xf numFmtId="0" fontId="3" fillId="0" borderId="11"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18" xfId="0" applyFont="1" applyBorder="1" applyAlignment="1" applyProtection="1">
      <alignment horizontal="center" vertical="center"/>
    </xf>
  </cellXfs>
  <cellStyles count="5">
    <cellStyle name="Hipervínculo" xfId="4" builtinId="8"/>
    <cellStyle name="Millares" xfId="3" builtinId="3"/>
    <cellStyle name="Normal" xfId="0" builtinId="0"/>
    <cellStyle name="Normal 2" xfId="2"/>
    <cellStyle name="Porcentual" xfId="1" builtinId="5"/>
  </cellStyles>
  <dxfs count="18">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s>
  <tableStyles count="0" defaultTableStyle="TableStyleMedium9" defaultPivotStyle="PivotStyleLight16"/>
  <colors>
    <mruColors>
      <color rgb="FF99CC00"/>
      <color rgb="FFFFCC00"/>
      <color rgb="FF00CC0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D554"/>
  <sheetViews>
    <sheetView tabSelected="1" zoomScale="83" zoomScaleNormal="83" workbookViewId="0">
      <pane xSplit="1" topLeftCell="B1" activePane="topRight" state="frozen"/>
      <selection activeCell="A246" sqref="A246"/>
      <selection pane="topRight" activeCell="G10" sqref="G10:G11"/>
    </sheetView>
  </sheetViews>
  <sheetFormatPr baseColWidth="10" defaultRowHeight="12.75"/>
  <cols>
    <col min="1" max="1" width="8" style="40" customWidth="1"/>
    <col min="2" max="2" width="9.85546875" style="40" customWidth="1"/>
    <col min="3" max="3" width="46.5703125" style="5" customWidth="1"/>
    <col min="4" max="5" width="21.7109375" style="5" customWidth="1"/>
    <col min="6" max="6" width="32.85546875" style="5" customWidth="1"/>
    <col min="7" max="7" width="24.5703125" style="5" customWidth="1"/>
    <col min="8" max="8" width="21.140625" style="5" customWidth="1"/>
    <col min="9" max="9" width="16" style="5" customWidth="1"/>
    <col min="10" max="10" width="10.85546875" style="5" customWidth="1"/>
    <col min="11" max="11" width="10.7109375" style="5" customWidth="1"/>
    <col min="12" max="12" width="11.140625" style="5" customWidth="1"/>
    <col min="13" max="13" width="11.28515625" style="5" customWidth="1"/>
    <col min="14" max="14" width="21.42578125" style="5" customWidth="1"/>
    <col min="15" max="15" width="12.42578125" style="5" customWidth="1"/>
    <col min="16" max="16" width="12.85546875" style="40" customWidth="1"/>
    <col min="17" max="17" width="11.28515625" style="40" customWidth="1"/>
    <col min="18" max="18" width="12.85546875" style="40" customWidth="1"/>
    <col min="19" max="19" width="9.5703125" style="40" customWidth="1"/>
    <col min="20" max="20" width="7.42578125" style="5" customWidth="1"/>
    <col min="21" max="21" width="7.5703125" style="5" customWidth="1"/>
    <col min="22" max="22" width="50.28515625" style="5" hidden="1" customWidth="1"/>
    <col min="23" max="24" width="2.28515625" style="5" hidden="1" customWidth="1"/>
    <col min="25" max="25" width="11.42578125" style="40" hidden="1" customWidth="1"/>
    <col min="26" max="26" width="14.42578125" style="5" hidden="1" customWidth="1"/>
    <col min="27" max="27" width="11.42578125" style="5" hidden="1" customWidth="1"/>
    <col min="28" max="256" width="11.42578125" style="5"/>
    <col min="257" max="257" width="9.5703125" style="5" customWidth="1"/>
    <col min="258" max="258" width="9.85546875" style="5" customWidth="1"/>
    <col min="259" max="259" width="49.140625" style="5" customWidth="1"/>
    <col min="260" max="261" width="21.7109375" style="5" customWidth="1"/>
    <col min="262" max="262" width="32.85546875" style="5" customWidth="1"/>
    <col min="263" max="263" width="25.5703125" style="5" customWidth="1"/>
    <col min="264" max="264" width="26.5703125" style="5" customWidth="1"/>
    <col min="265" max="265" width="16" style="5" customWidth="1"/>
    <col min="266" max="266" width="12.7109375" style="5" customWidth="1"/>
    <col min="267" max="267" width="11.140625" style="5" customWidth="1"/>
    <col min="268" max="268" width="11.5703125" style="5" customWidth="1"/>
    <col min="269" max="269" width="11.28515625" style="5" customWidth="1"/>
    <col min="270" max="270" width="29" style="5" customWidth="1"/>
    <col min="271" max="271" width="12.42578125" style="5" customWidth="1"/>
    <col min="272" max="272" width="12.85546875" style="5" customWidth="1"/>
    <col min="273" max="273" width="11.28515625" style="5" customWidth="1"/>
    <col min="274" max="274" width="14.42578125" style="5" customWidth="1"/>
    <col min="275" max="275" width="10.140625" style="5" customWidth="1"/>
    <col min="276" max="276" width="10.5703125" style="5" customWidth="1"/>
    <col min="277" max="277" width="9.85546875" style="5" customWidth="1"/>
    <col min="278" max="278" width="50.28515625" style="5" customWidth="1"/>
    <col min="279" max="512" width="11.42578125" style="5"/>
    <col min="513" max="513" width="9.5703125" style="5" customWidth="1"/>
    <col min="514" max="514" width="9.85546875" style="5" customWidth="1"/>
    <col min="515" max="515" width="49.140625" style="5" customWidth="1"/>
    <col min="516" max="517" width="21.7109375" style="5" customWidth="1"/>
    <col min="518" max="518" width="32.85546875" style="5" customWidth="1"/>
    <col min="519" max="519" width="25.5703125" style="5" customWidth="1"/>
    <col min="520" max="520" width="26.5703125" style="5" customWidth="1"/>
    <col min="521" max="521" width="16" style="5" customWidth="1"/>
    <col min="522" max="522" width="12.7109375" style="5" customWidth="1"/>
    <col min="523" max="523" width="11.140625" style="5" customWidth="1"/>
    <col min="524" max="524" width="11.5703125" style="5" customWidth="1"/>
    <col min="525" max="525" width="11.28515625" style="5" customWidth="1"/>
    <col min="526" max="526" width="29" style="5" customWidth="1"/>
    <col min="527" max="527" width="12.42578125" style="5" customWidth="1"/>
    <col min="528" max="528" width="12.85546875" style="5" customWidth="1"/>
    <col min="529" max="529" width="11.28515625" style="5" customWidth="1"/>
    <col min="530" max="530" width="14.42578125" style="5" customWidth="1"/>
    <col min="531" max="531" width="10.140625" style="5" customWidth="1"/>
    <col min="532" max="532" width="10.5703125" style="5" customWidth="1"/>
    <col min="533" max="533" width="9.85546875" style="5" customWidth="1"/>
    <col min="534" max="534" width="50.28515625" style="5" customWidth="1"/>
    <col min="535" max="768" width="11.42578125" style="5"/>
    <col min="769" max="769" width="9.5703125" style="5" customWidth="1"/>
    <col min="770" max="770" width="9.85546875" style="5" customWidth="1"/>
    <col min="771" max="771" width="49.140625" style="5" customWidth="1"/>
    <col min="772" max="773" width="21.7109375" style="5" customWidth="1"/>
    <col min="774" max="774" width="32.85546875" style="5" customWidth="1"/>
    <col min="775" max="775" width="25.5703125" style="5" customWidth="1"/>
    <col min="776" max="776" width="26.5703125" style="5" customWidth="1"/>
    <col min="777" max="777" width="16" style="5" customWidth="1"/>
    <col min="778" max="778" width="12.7109375" style="5" customWidth="1"/>
    <col min="779" max="779" width="11.140625" style="5" customWidth="1"/>
    <col min="780" max="780" width="11.5703125" style="5" customWidth="1"/>
    <col min="781" max="781" width="11.28515625" style="5" customWidth="1"/>
    <col min="782" max="782" width="29" style="5" customWidth="1"/>
    <col min="783" max="783" width="12.42578125" style="5" customWidth="1"/>
    <col min="784" max="784" width="12.85546875" style="5" customWidth="1"/>
    <col min="785" max="785" width="11.28515625" style="5" customWidth="1"/>
    <col min="786" max="786" width="14.42578125" style="5" customWidth="1"/>
    <col min="787" max="787" width="10.140625" style="5" customWidth="1"/>
    <col min="788" max="788" width="10.5703125" style="5" customWidth="1"/>
    <col min="789" max="789" width="9.85546875" style="5" customWidth="1"/>
    <col min="790" max="790" width="50.28515625" style="5" customWidth="1"/>
    <col min="791" max="1024" width="11.42578125" style="5"/>
    <col min="1025" max="1025" width="9.5703125" style="5" customWidth="1"/>
    <col min="1026" max="1026" width="9.85546875" style="5" customWidth="1"/>
    <col min="1027" max="1027" width="49.140625" style="5" customWidth="1"/>
    <col min="1028" max="1029" width="21.7109375" style="5" customWidth="1"/>
    <col min="1030" max="1030" width="32.85546875" style="5" customWidth="1"/>
    <col min="1031" max="1031" width="25.5703125" style="5" customWidth="1"/>
    <col min="1032" max="1032" width="26.5703125" style="5" customWidth="1"/>
    <col min="1033" max="1033" width="16" style="5" customWidth="1"/>
    <col min="1034" max="1034" width="12.7109375" style="5" customWidth="1"/>
    <col min="1035" max="1035" width="11.140625" style="5" customWidth="1"/>
    <col min="1036" max="1036" width="11.5703125" style="5" customWidth="1"/>
    <col min="1037" max="1037" width="11.28515625" style="5" customWidth="1"/>
    <col min="1038" max="1038" width="29" style="5" customWidth="1"/>
    <col min="1039" max="1039" width="12.42578125" style="5" customWidth="1"/>
    <col min="1040" max="1040" width="12.85546875" style="5" customWidth="1"/>
    <col min="1041" max="1041" width="11.28515625" style="5" customWidth="1"/>
    <col min="1042" max="1042" width="14.42578125" style="5" customWidth="1"/>
    <col min="1043" max="1043" width="10.140625" style="5" customWidth="1"/>
    <col min="1044" max="1044" width="10.5703125" style="5" customWidth="1"/>
    <col min="1045" max="1045" width="9.85546875" style="5" customWidth="1"/>
    <col min="1046" max="1046" width="50.28515625" style="5" customWidth="1"/>
    <col min="1047" max="1280" width="11.42578125" style="5"/>
    <col min="1281" max="1281" width="9.5703125" style="5" customWidth="1"/>
    <col min="1282" max="1282" width="9.85546875" style="5" customWidth="1"/>
    <col min="1283" max="1283" width="49.140625" style="5" customWidth="1"/>
    <col min="1284" max="1285" width="21.7109375" style="5" customWidth="1"/>
    <col min="1286" max="1286" width="32.85546875" style="5" customWidth="1"/>
    <col min="1287" max="1287" width="25.5703125" style="5" customWidth="1"/>
    <col min="1288" max="1288" width="26.5703125" style="5" customWidth="1"/>
    <col min="1289" max="1289" width="16" style="5" customWidth="1"/>
    <col min="1290" max="1290" width="12.7109375" style="5" customWidth="1"/>
    <col min="1291" max="1291" width="11.140625" style="5" customWidth="1"/>
    <col min="1292" max="1292" width="11.5703125" style="5" customWidth="1"/>
    <col min="1293" max="1293" width="11.28515625" style="5" customWidth="1"/>
    <col min="1294" max="1294" width="29" style="5" customWidth="1"/>
    <col min="1295" max="1295" width="12.42578125" style="5" customWidth="1"/>
    <col min="1296" max="1296" width="12.85546875" style="5" customWidth="1"/>
    <col min="1297" max="1297" width="11.28515625" style="5" customWidth="1"/>
    <col min="1298" max="1298" width="14.42578125" style="5" customWidth="1"/>
    <col min="1299" max="1299" width="10.140625" style="5" customWidth="1"/>
    <col min="1300" max="1300" width="10.5703125" style="5" customWidth="1"/>
    <col min="1301" max="1301" width="9.85546875" style="5" customWidth="1"/>
    <col min="1302" max="1302" width="50.28515625" style="5" customWidth="1"/>
    <col min="1303" max="1536" width="11.42578125" style="5"/>
    <col min="1537" max="1537" width="9.5703125" style="5" customWidth="1"/>
    <col min="1538" max="1538" width="9.85546875" style="5" customWidth="1"/>
    <col min="1539" max="1539" width="49.140625" style="5" customWidth="1"/>
    <col min="1540" max="1541" width="21.7109375" style="5" customWidth="1"/>
    <col min="1542" max="1542" width="32.85546875" style="5" customWidth="1"/>
    <col min="1543" max="1543" width="25.5703125" style="5" customWidth="1"/>
    <col min="1544" max="1544" width="26.5703125" style="5" customWidth="1"/>
    <col min="1545" max="1545" width="16" style="5" customWidth="1"/>
    <col min="1546" max="1546" width="12.7109375" style="5" customWidth="1"/>
    <col min="1547" max="1547" width="11.140625" style="5" customWidth="1"/>
    <col min="1548" max="1548" width="11.5703125" style="5" customWidth="1"/>
    <col min="1549" max="1549" width="11.28515625" style="5" customWidth="1"/>
    <col min="1550" max="1550" width="29" style="5" customWidth="1"/>
    <col min="1551" max="1551" width="12.42578125" style="5" customWidth="1"/>
    <col min="1552" max="1552" width="12.85546875" style="5" customWidth="1"/>
    <col min="1553" max="1553" width="11.28515625" style="5" customWidth="1"/>
    <col min="1554" max="1554" width="14.42578125" style="5" customWidth="1"/>
    <col min="1555" max="1555" width="10.140625" style="5" customWidth="1"/>
    <col min="1556" max="1556" width="10.5703125" style="5" customWidth="1"/>
    <col min="1557" max="1557" width="9.85546875" style="5" customWidth="1"/>
    <col min="1558" max="1558" width="50.28515625" style="5" customWidth="1"/>
    <col min="1559" max="1792" width="11.42578125" style="5"/>
    <col min="1793" max="1793" width="9.5703125" style="5" customWidth="1"/>
    <col min="1794" max="1794" width="9.85546875" style="5" customWidth="1"/>
    <col min="1795" max="1795" width="49.140625" style="5" customWidth="1"/>
    <col min="1796" max="1797" width="21.7109375" style="5" customWidth="1"/>
    <col min="1798" max="1798" width="32.85546875" style="5" customWidth="1"/>
    <col min="1799" max="1799" width="25.5703125" style="5" customWidth="1"/>
    <col min="1800" max="1800" width="26.5703125" style="5" customWidth="1"/>
    <col min="1801" max="1801" width="16" style="5" customWidth="1"/>
    <col min="1802" max="1802" width="12.7109375" style="5" customWidth="1"/>
    <col min="1803" max="1803" width="11.140625" style="5" customWidth="1"/>
    <col min="1804" max="1804" width="11.5703125" style="5" customWidth="1"/>
    <col min="1805" max="1805" width="11.28515625" style="5" customWidth="1"/>
    <col min="1806" max="1806" width="29" style="5" customWidth="1"/>
    <col min="1807" max="1807" width="12.42578125" style="5" customWidth="1"/>
    <col min="1808" max="1808" width="12.85546875" style="5" customWidth="1"/>
    <col min="1809" max="1809" width="11.28515625" style="5" customWidth="1"/>
    <col min="1810" max="1810" width="14.42578125" style="5" customWidth="1"/>
    <col min="1811" max="1811" width="10.140625" style="5" customWidth="1"/>
    <col min="1812" max="1812" width="10.5703125" style="5" customWidth="1"/>
    <col min="1813" max="1813" width="9.85546875" style="5" customWidth="1"/>
    <col min="1814" max="1814" width="50.28515625" style="5" customWidth="1"/>
    <col min="1815" max="2048" width="11.42578125" style="5"/>
    <col min="2049" max="2049" width="9.5703125" style="5" customWidth="1"/>
    <col min="2050" max="2050" width="9.85546875" style="5" customWidth="1"/>
    <col min="2051" max="2051" width="49.140625" style="5" customWidth="1"/>
    <col min="2052" max="2053" width="21.7109375" style="5" customWidth="1"/>
    <col min="2054" max="2054" width="32.85546875" style="5" customWidth="1"/>
    <col min="2055" max="2055" width="25.5703125" style="5" customWidth="1"/>
    <col min="2056" max="2056" width="26.5703125" style="5" customWidth="1"/>
    <col min="2057" max="2057" width="16" style="5" customWidth="1"/>
    <col min="2058" max="2058" width="12.7109375" style="5" customWidth="1"/>
    <col min="2059" max="2059" width="11.140625" style="5" customWidth="1"/>
    <col min="2060" max="2060" width="11.5703125" style="5" customWidth="1"/>
    <col min="2061" max="2061" width="11.28515625" style="5" customWidth="1"/>
    <col min="2062" max="2062" width="29" style="5" customWidth="1"/>
    <col min="2063" max="2063" width="12.42578125" style="5" customWidth="1"/>
    <col min="2064" max="2064" width="12.85546875" style="5" customWidth="1"/>
    <col min="2065" max="2065" width="11.28515625" style="5" customWidth="1"/>
    <col min="2066" max="2066" width="14.42578125" style="5" customWidth="1"/>
    <col min="2067" max="2067" width="10.140625" style="5" customWidth="1"/>
    <col min="2068" max="2068" width="10.5703125" style="5" customWidth="1"/>
    <col min="2069" max="2069" width="9.85546875" style="5" customWidth="1"/>
    <col min="2070" max="2070" width="50.28515625" style="5" customWidth="1"/>
    <col min="2071" max="2304" width="11.42578125" style="5"/>
    <col min="2305" max="2305" width="9.5703125" style="5" customWidth="1"/>
    <col min="2306" max="2306" width="9.85546875" style="5" customWidth="1"/>
    <col min="2307" max="2307" width="49.140625" style="5" customWidth="1"/>
    <col min="2308" max="2309" width="21.7109375" style="5" customWidth="1"/>
    <col min="2310" max="2310" width="32.85546875" style="5" customWidth="1"/>
    <col min="2311" max="2311" width="25.5703125" style="5" customWidth="1"/>
    <col min="2312" max="2312" width="26.5703125" style="5" customWidth="1"/>
    <col min="2313" max="2313" width="16" style="5" customWidth="1"/>
    <col min="2314" max="2314" width="12.7109375" style="5" customWidth="1"/>
    <col min="2315" max="2315" width="11.140625" style="5" customWidth="1"/>
    <col min="2316" max="2316" width="11.5703125" style="5" customWidth="1"/>
    <col min="2317" max="2317" width="11.28515625" style="5" customWidth="1"/>
    <col min="2318" max="2318" width="29" style="5" customWidth="1"/>
    <col min="2319" max="2319" width="12.42578125" style="5" customWidth="1"/>
    <col min="2320" max="2320" width="12.85546875" style="5" customWidth="1"/>
    <col min="2321" max="2321" width="11.28515625" style="5" customWidth="1"/>
    <col min="2322" max="2322" width="14.42578125" style="5" customWidth="1"/>
    <col min="2323" max="2323" width="10.140625" style="5" customWidth="1"/>
    <col min="2324" max="2324" width="10.5703125" style="5" customWidth="1"/>
    <col min="2325" max="2325" width="9.85546875" style="5" customWidth="1"/>
    <col min="2326" max="2326" width="50.28515625" style="5" customWidth="1"/>
    <col min="2327" max="2560" width="11.42578125" style="5"/>
    <col min="2561" max="2561" width="9.5703125" style="5" customWidth="1"/>
    <col min="2562" max="2562" width="9.85546875" style="5" customWidth="1"/>
    <col min="2563" max="2563" width="49.140625" style="5" customWidth="1"/>
    <col min="2564" max="2565" width="21.7109375" style="5" customWidth="1"/>
    <col min="2566" max="2566" width="32.85546875" style="5" customWidth="1"/>
    <col min="2567" max="2567" width="25.5703125" style="5" customWidth="1"/>
    <col min="2568" max="2568" width="26.5703125" style="5" customWidth="1"/>
    <col min="2569" max="2569" width="16" style="5" customWidth="1"/>
    <col min="2570" max="2570" width="12.7109375" style="5" customWidth="1"/>
    <col min="2571" max="2571" width="11.140625" style="5" customWidth="1"/>
    <col min="2572" max="2572" width="11.5703125" style="5" customWidth="1"/>
    <col min="2573" max="2573" width="11.28515625" style="5" customWidth="1"/>
    <col min="2574" max="2574" width="29" style="5" customWidth="1"/>
    <col min="2575" max="2575" width="12.42578125" style="5" customWidth="1"/>
    <col min="2576" max="2576" width="12.85546875" style="5" customWidth="1"/>
    <col min="2577" max="2577" width="11.28515625" style="5" customWidth="1"/>
    <col min="2578" max="2578" width="14.42578125" style="5" customWidth="1"/>
    <col min="2579" max="2579" width="10.140625" style="5" customWidth="1"/>
    <col min="2580" max="2580" width="10.5703125" style="5" customWidth="1"/>
    <col min="2581" max="2581" width="9.85546875" style="5" customWidth="1"/>
    <col min="2582" max="2582" width="50.28515625" style="5" customWidth="1"/>
    <col min="2583" max="2816" width="11.42578125" style="5"/>
    <col min="2817" max="2817" width="9.5703125" style="5" customWidth="1"/>
    <col min="2818" max="2818" width="9.85546875" style="5" customWidth="1"/>
    <col min="2819" max="2819" width="49.140625" style="5" customWidth="1"/>
    <col min="2820" max="2821" width="21.7109375" style="5" customWidth="1"/>
    <col min="2822" max="2822" width="32.85546875" style="5" customWidth="1"/>
    <col min="2823" max="2823" width="25.5703125" style="5" customWidth="1"/>
    <col min="2824" max="2824" width="26.5703125" style="5" customWidth="1"/>
    <col min="2825" max="2825" width="16" style="5" customWidth="1"/>
    <col min="2826" max="2826" width="12.7109375" style="5" customWidth="1"/>
    <col min="2827" max="2827" width="11.140625" style="5" customWidth="1"/>
    <col min="2828" max="2828" width="11.5703125" style="5" customWidth="1"/>
    <col min="2829" max="2829" width="11.28515625" style="5" customWidth="1"/>
    <col min="2830" max="2830" width="29" style="5" customWidth="1"/>
    <col min="2831" max="2831" width="12.42578125" style="5" customWidth="1"/>
    <col min="2832" max="2832" width="12.85546875" style="5" customWidth="1"/>
    <col min="2833" max="2833" width="11.28515625" style="5" customWidth="1"/>
    <col min="2834" max="2834" width="14.42578125" style="5" customWidth="1"/>
    <col min="2835" max="2835" width="10.140625" style="5" customWidth="1"/>
    <col min="2836" max="2836" width="10.5703125" style="5" customWidth="1"/>
    <col min="2837" max="2837" width="9.85546875" style="5" customWidth="1"/>
    <col min="2838" max="2838" width="50.28515625" style="5" customWidth="1"/>
    <col min="2839" max="3072" width="11.42578125" style="5"/>
    <col min="3073" max="3073" width="9.5703125" style="5" customWidth="1"/>
    <col min="3074" max="3074" width="9.85546875" style="5" customWidth="1"/>
    <col min="3075" max="3075" width="49.140625" style="5" customWidth="1"/>
    <col min="3076" max="3077" width="21.7109375" style="5" customWidth="1"/>
    <col min="3078" max="3078" width="32.85546875" style="5" customWidth="1"/>
    <col min="3079" max="3079" width="25.5703125" style="5" customWidth="1"/>
    <col min="3080" max="3080" width="26.5703125" style="5" customWidth="1"/>
    <col min="3081" max="3081" width="16" style="5" customWidth="1"/>
    <col min="3082" max="3082" width="12.7109375" style="5" customWidth="1"/>
    <col min="3083" max="3083" width="11.140625" style="5" customWidth="1"/>
    <col min="3084" max="3084" width="11.5703125" style="5" customWidth="1"/>
    <col min="3085" max="3085" width="11.28515625" style="5" customWidth="1"/>
    <col min="3086" max="3086" width="29" style="5" customWidth="1"/>
    <col min="3087" max="3087" width="12.42578125" style="5" customWidth="1"/>
    <col min="3088" max="3088" width="12.85546875" style="5" customWidth="1"/>
    <col min="3089" max="3089" width="11.28515625" style="5" customWidth="1"/>
    <col min="3090" max="3090" width="14.42578125" style="5" customWidth="1"/>
    <col min="3091" max="3091" width="10.140625" style="5" customWidth="1"/>
    <col min="3092" max="3092" width="10.5703125" style="5" customWidth="1"/>
    <col min="3093" max="3093" width="9.85546875" style="5" customWidth="1"/>
    <col min="3094" max="3094" width="50.28515625" style="5" customWidth="1"/>
    <col min="3095" max="3328" width="11.42578125" style="5"/>
    <col min="3329" max="3329" width="9.5703125" style="5" customWidth="1"/>
    <col min="3330" max="3330" width="9.85546875" style="5" customWidth="1"/>
    <col min="3331" max="3331" width="49.140625" style="5" customWidth="1"/>
    <col min="3332" max="3333" width="21.7109375" style="5" customWidth="1"/>
    <col min="3334" max="3334" width="32.85546875" style="5" customWidth="1"/>
    <col min="3335" max="3335" width="25.5703125" style="5" customWidth="1"/>
    <col min="3336" max="3336" width="26.5703125" style="5" customWidth="1"/>
    <col min="3337" max="3337" width="16" style="5" customWidth="1"/>
    <col min="3338" max="3338" width="12.7109375" style="5" customWidth="1"/>
    <col min="3339" max="3339" width="11.140625" style="5" customWidth="1"/>
    <col min="3340" max="3340" width="11.5703125" style="5" customWidth="1"/>
    <col min="3341" max="3341" width="11.28515625" style="5" customWidth="1"/>
    <col min="3342" max="3342" width="29" style="5" customWidth="1"/>
    <col min="3343" max="3343" width="12.42578125" style="5" customWidth="1"/>
    <col min="3344" max="3344" width="12.85546875" style="5" customWidth="1"/>
    <col min="3345" max="3345" width="11.28515625" style="5" customWidth="1"/>
    <col min="3346" max="3346" width="14.42578125" style="5" customWidth="1"/>
    <col min="3347" max="3347" width="10.140625" style="5" customWidth="1"/>
    <col min="3348" max="3348" width="10.5703125" style="5" customWidth="1"/>
    <col min="3349" max="3349" width="9.85546875" style="5" customWidth="1"/>
    <col min="3350" max="3350" width="50.28515625" style="5" customWidth="1"/>
    <col min="3351" max="3584" width="11.42578125" style="5"/>
    <col min="3585" max="3585" width="9.5703125" style="5" customWidth="1"/>
    <col min="3586" max="3586" width="9.85546875" style="5" customWidth="1"/>
    <col min="3587" max="3587" width="49.140625" style="5" customWidth="1"/>
    <col min="3588" max="3589" width="21.7109375" style="5" customWidth="1"/>
    <col min="3590" max="3590" width="32.85546875" style="5" customWidth="1"/>
    <col min="3591" max="3591" width="25.5703125" style="5" customWidth="1"/>
    <col min="3592" max="3592" width="26.5703125" style="5" customWidth="1"/>
    <col min="3593" max="3593" width="16" style="5" customWidth="1"/>
    <col min="3594" max="3594" width="12.7109375" style="5" customWidth="1"/>
    <col min="3595" max="3595" width="11.140625" style="5" customWidth="1"/>
    <col min="3596" max="3596" width="11.5703125" style="5" customWidth="1"/>
    <col min="3597" max="3597" width="11.28515625" style="5" customWidth="1"/>
    <col min="3598" max="3598" width="29" style="5" customWidth="1"/>
    <col min="3599" max="3599" width="12.42578125" style="5" customWidth="1"/>
    <col min="3600" max="3600" width="12.85546875" style="5" customWidth="1"/>
    <col min="3601" max="3601" width="11.28515625" style="5" customWidth="1"/>
    <col min="3602" max="3602" width="14.42578125" style="5" customWidth="1"/>
    <col min="3603" max="3603" width="10.140625" style="5" customWidth="1"/>
    <col min="3604" max="3604" width="10.5703125" style="5" customWidth="1"/>
    <col min="3605" max="3605" width="9.85546875" style="5" customWidth="1"/>
    <col min="3606" max="3606" width="50.28515625" style="5" customWidth="1"/>
    <col min="3607" max="3840" width="11.42578125" style="5"/>
    <col min="3841" max="3841" width="9.5703125" style="5" customWidth="1"/>
    <col min="3842" max="3842" width="9.85546875" style="5" customWidth="1"/>
    <col min="3843" max="3843" width="49.140625" style="5" customWidth="1"/>
    <col min="3844" max="3845" width="21.7109375" style="5" customWidth="1"/>
    <col min="3846" max="3846" width="32.85546875" style="5" customWidth="1"/>
    <col min="3847" max="3847" width="25.5703125" style="5" customWidth="1"/>
    <col min="3848" max="3848" width="26.5703125" style="5" customWidth="1"/>
    <col min="3849" max="3849" width="16" style="5" customWidth="1"/>
    <col min="3850" max="3850" width="12.7109375" style="5" customWidth="1"/>
    <col min="3851" max="3851" width="11.140625" style="5" customWidth="1"/>
    <col min="3852" max="3852" width="11.5703125" style="5" customWidth="1"/>
    <col min="3853" max="3853" width="11.28515625" style="5" customWidth="1"/>
    <col min="3854" max="3854" width="29" style="5" customWidth="1"/>
    <col min="3855" max="3855" width="12.42578125" style="5" customWidth="1"/>
    <col min="3856" max="3856" width="12.85546875" style="5" customWidth="1"/>
    <col min="3857" max="3857" width="11.28515625" style="5" customWidth="1"/>
    <col min="3858" max="3858" width="14.42578125" style="5" customWidth="1"/>
    <col min="3859" max="3859" width="10.140625" style="5" customWidth="1"/>
    <col min="3860" max="3860" width="10.5703125" style="5" customWidth="1"/>
    <col min="3861" max="3861" width="9.85546875" style="5" customWidth="1"/>
    <col min="3862" max="3862" width="50.28515625" style="5" customWidth="1"/>
    <col min="3863" max="4096" width="11.42578125" style="5"/>
    <col min="4097" max="4097" width="9.5703125" style="5" customWidth="1"/>
    <col min="4098" max="4098" width="9.85546875" style="5" customWidth="1"/>
    <col min="4099" max="4099" width="49.140625" style="5" customWidth="1"/>
    <col min="4100" max="4101" width="21.7109375" style="5" customWidth="1"/>
    <col min="4102" max="4102" width="32.85546875" style="5" customWidth="1"/>
    <col min="4103" max="4103" width="25.5703125" style="5" customWidth="1"/>
    <col min="4104" max="4104" width="26.5703125" style="5" customWidth="1"/>
    <col min="4105" max="4105" width="16" style="5" customWidth="1"/>
    <col min="4106" max="4106" width="12.7109375" style="5" customWidth="1"/>
    <col min="4107" max="4107" width="11.140625" style="5" customWidth="1"/>
    <col min="4108" max="4108" width="11.5703125" style="5" customWidth="1"/>
    <col min="4109" max="4109" width="11.28515625" style="5" customWidth="1"/>
    <col min="4110" max="4110" width="29" style="5" customWidth="1"/>
    <col min="4111" max="4111" width="12.42578125" style="5" customWidth="1"/>
    <col min="4112" max="4112" width="12.85546875" style="5" customWidth="1"/>
    <col min="4113" max="4113" width="11.28515625" style="5" customWidth="1"/>
    <col min="4114" max="4114" width="14.42578125" style="5" customWidth="1"/>
    <col min="4115" max="4115" width="10.140625" style="5" customWidth="1"/>
    <col min="4116" max="4116" width="10.5703125" style="5" customWidth="1"/>
    <col min="4117" max="4117" width="9.85546875" style="5" customWidth="1"/>
    <col min="4118" max="4118" width="50.28515625" style="5" customWidth="1"/>
    <col min="4119" max="4352" width="11.42578125" style="5"/>
    <col min="4353" max="4353" width="9.5703125" style="5" customWidth="1"/>
    <col min="4354" max="4354" width="9.85546875" style="5" customWidth="1"/>
    <col min="4355" max="4355" width="49.140625" style="5" customWidth="1"/>
    <col min="4356" max="4357" width="21.7109375" style="5" customWidth="1"/>
    <col min="4358" max="4358" width="32.85546875" style="5" customWidth="1"/>
    <col min="4359" max="4359" width="25.5703125" style="5" customWidth="1"/>
    <col min="4360" max="4360" width="26.5703125" style="5" customWidth="1"/>
    <col min="4361" max="4361" width="16" style="5" customWidth="1"/>
    <col min="4362" max="4362" width="12.7109375" style="5" customWidth="1"/>
    <col min="4363" max="4363" width="11.140625" style="5" customWidth="1"/>
    <col min="4364" max="4364" width="11.5703125" style="5" customWidth="1"/>
    <col min="4365" max="4365" width="11.28515625" style="5" customWidth="1"/>
    <col min="4366" max="4366" width="29" style="5" customWidth="1"/>
    <col min="4367" max="4367" width="12.42578125" style="5" customWidth="1"/>
    <col min="4368" max="4368" width="12.85546875" style="5" customWidth="1"/>
    <col min="4369" max="4369" width="11.28515625" style="5" customWidth="1"/>
    <col min="4370" max="4370" width="14.42578125" style="5" customWidth="1"/>
    <col min="4371" max="4371" width="10.140625" style="5" customWidth="1"/>
    <col min="4372" max="4372" width="10.5703125" style="5" customWidth="1"/>
    <col min="4373" max="4373" width="9.85546875" style="5" customWidth="1"/>
    <col min="4374" max="4374" width="50.28515625" style="5" customWidth="1"/>
    <col min="4375" max="4608" width="11.42578125" style="5"/>
    <col min="4609" max="4609" width="9.5703125" style="5" customWidth="1"/>
    <col min="4610" max="4610" width="9.85546875" style="5" customWidth="1"/>
    <col min="4611" max="4611" width="49.140625" style="5" customWidth="1"/>
    <col min="4612" max="4613" width="21.7109375" style="5" customWidth="1"/>
    <col min="4614" max="4614" width="32.85546875" style="5" customWidth="1"/>
    <col min="4615" max="4615" width="25.5703125" style="5" customWidth="1"/>
    <col min="4616" max="4616" width="26.5703125" style="5" customWidth="1"/>
    <col min="4617" max="4617" width="16" style="5" customWidth="1"/>
    <col min="4618" max="4618" width="12.7109375" style="5" customWidth="1"/>
    <col min="4619" max="4619" width="11.140625" style="5" customWidth="1"/>
    <col min="4620" max="4620" width="11.5703125" style="5" customWidth="1"/>
    <col min="4621" max="4621" width="11.28515625" style="5" customWidth="1"/>
    <col min="4622" max="4622" width="29" style="5" customWidth="1"/>
    <col min="4623" max="4623" width="12.42578125" style="5" customWidth="1"/>
    <col min="4624" max="4624" width="12.85546875" style="5" customWidth="1"/>
    <col min="4625" max="4625" width="11.28515625" style="5" customWidth="1"/>
    <col min="4626" max="4626" width="14.42578125" style="5" customWidth="1"/>
    <col min="4627" max="4627" width="10.140625" style="5" customWidth="1"/>
    <col min="4628" max="4628" width="10.5703125" style="5" customWidth="1"/>
    <col min="4629" max="4629" width="9.85546875" style="5" customWidth="1"/>
    <col min="4630" max="4630" width="50.28515625" style="5" customWidth="1"/>
    <col min="4631" max="4864" width="11.42578125" style="5"/>
    <col min="4865" max="4865" width="9.5703125" style="5" customWidth="1"/>
    <col min="4866" max="4866" width="9.85546875" style="5" customWidth="1"/>
    <col min="4867" max="4867" width="49.140625" style="5" customWidth="1"/>
    <col min="4868" max="4869" width="21.7109375" style="5" customWidth="1"/>
    <col min="4870" max="4870" width="32.85546875" style="5" customWidth="1"/>
    <col min="4871" max="4871" width="25.5703125" style="5" customWidth="1"/>
    <col min="4872" max="4872" width="26.5703125" style="5" customWidth="1"/>
    <col min="4873" max="4873" width="16" style="5" customWidth="1"/>
    <col min="4874" max="4874" width="12.7109375" style="5" customWidth="1"/>
    <col min="4875" max="4875" width="11.140625" style="5" customWidth="1"/>
    <col min="4876" max="4876" width="11.5703125" style="5" customWidth="1"/>
    <col min="4877" max="4877" width="11.28515625" style="5" customWidth="1"/>
    <col min="4878" max="4878" width="29" style="5" customWidth="1"/>
    <col min="4879" max="4879" width="12.42578125" style="5" customWidth="1"/>
    <col min="4880" max="4880" width="12.85546875" style="5" customWidth="1"/>
    <col min="4881" max="4881" width="11.28515625" style="5" customWidth="1"/>
    <col min="4882" max="4882" width="14.42578125" style="5" customWidth="1"/>
    <col min="4883" max="4883" width="10.140625" style="5" customWidth="1"/>
    <col min="4884" max="4884" width="10.5703125" style="5" customWidth="1"/>
    <col min="4885" max="4885" width="9.85546875" style="5" customWidth="1"/>
    <col min="4886" max="4886" width="50.28515625" style="5" customWidth="1"/>
    <col min="4887" max="5120" width="11.42578125" style="5"/>
    <col min="5121" max="5121" width="9.5703125" style="5" customWidth="1"/>
    <col min="5122" max="5122" width="9.85546875" style="5" customWidth="1"/>
    <col min="5123" max="5123" width="49.140625" style="5" customWidth="1"/>
    <col min="5124" max="5125" width="21.7109375" style="5" customWidth="1"/>
    <col min="5126" max="5126" width="32.85546875" style="5" customWidth="1"/>
    <col min="5127" max="5127" width="25.5703125" style="5" customWidth="1"/>
    <col min="5128" max="5128" width="26.5703125" style="5" customWidth="1"/>
    <col min="5129" max="5129" width="16" style="5" customWidth="1"/>
    <col min="5130" max="5130" width="12.7109375" style="5" customWidth="1"/>
    <col min="5131" max="5131" width="11.140625" style="5" customWidth="1"/>
    <col min="5132" max="5132" width="11.5703125" style="5" customWidth="1"/>
    <col min="5133" max="5133" width="11.28515625" style="5" customWidth="1"/>
    <col min="5134" max="5134" width="29" style="5" customWidth="1"/>
    <col min="5135" max="5135" width="12.42578125" style="5" customWidth="1"/>
    <col min="5136" max="5136" width="12.85546875" style="5" customWidth="1"/>
    <col min="5137" max="5137" width="11.28515625" style="5" customWidth="1"/>
    <col min="5138" max="5138" width="14.42578125" style="5" customWidth="1"/>
    <col min="5139" max="5139" width="10.140625" style="5" customWidth="1"/>
    <col min="5140" max="5140" width="10.5703125" style="5" customWidth="1"/>
    <col min="5141" max="5141" width="9.85546875" style="5" customWidth="1"/>
    <col min="5142" max="5142" width="50.28515625" style="5" customWidth="1"/>
    <col min="5143" max="5376" width="11.42578125" style="5"/>
    <col min="5377" max="5377" width="9.5703125" style="5" customWidth="1"/>
    <col min="5378" max="5378" width="9.85546875" style="5" customWidth="1"/>
    <col min="5379" max="5379" width="49.140625" style="5" customWidth="1"/>
    <col min="5380" max="5381" width="21.7109375" style="5" customWidth="1"/>
    <col min="5382" max="5382" width="32.85546875" style="5" customWidth="1"/>
    <col min="5383" max="5383" width="25.5703125" style="5" customWidth="1"/>
    <col min="5384" max="5384" width="26.5703125" style="5" customWidth="1"/>
    <col min="5385" max="5385" width="16" style="5" customWidth="1"/>
    <col min="5386" max="5386" width="12.7109375" style="5" customWidth="1"/>
    <col min="5387" max="5387" width="11.140625" style="5" customWidth="1"/>
    <col min="5388" max="5388" width="11.5703125" style="5" customWidth="1"/>
    <col min="5389" max="5389" width="11.28515625" style="5" customWidth="1"/>
    <col min="5390" max="5390" width="29" style="5" customWidth="1"/>
    <col min="5391" max="5391" width="12.42578125" style="5" customWidth="1"/>
    <col min="5392" max="5392" width="12.85546875" style="5" customWidth="1"/>
    <col min="5393" max="5393" width="11.28515625" style="5" customWidth="1"/>
    <col min="5394" max="5394" width="14.42578125" style="5" customWidth="1"/>
    <col min="5395" max="5395" width="10.140625" style="5" customWidth="1"/>
    <col min="5396" max="5396" width="10.5703125" style="5" customWidth="1"/>
    <col min="5397" max="5397" width="9.85546875" style="5" customWidth="1"/>
    <col min="5398" max="5398" width="50.28515625" style="5" customWidth="1"/>
    <col min="5399" max="5632" width="11.42578125" style="5"/>
    <col min="5633" max="5633" width="9.5703125" style="5" customWidth="1"/>
    <col min="5634" max="5634" width="9.85546875" style="5" customWidth="1"/>
    <col min="5635" max="5635" width="49.140625" style="5" customWidth="1"/>
    <col min="5636" max="5637" width="21.7109375" style="5" customWidth="1"/>
    <col min="5638" max="5638" width="32.85546875" style="5" customWidth="1"/>
    <col min="5639" max="5639" width="25.5703125" style="5" customWidth="1"/>
    <col min="5640" max="5640" width="26.5703125" style="5" customWidth="1"/>
    <col min="5641" max="5641" width="16" style="5" customWidth="1"/>
    <col min="5642" max="5642" width="12.7109375" style="5" customWidth="1"/>
    <col min="5643" max="5643" width="11.140625" style="5" customWidth="1"/>
    <col min="5644" max="5644" width="11.5703125" style="5" customWidth="1"/>
    <col min="5645" max="5645" width="11.28515625" style="5" customWidth="1"/>
    <col min="5646" max="5646" width="29" style="5" customWidth="1"/>
    <col min="5647" max="5647" width="12.42578125" style="5" customWidth="1"/>
    <col min="5648" max="5648" width="12.85546875" style="5" customWidth="1"/>
    <col min="5649" max="5649" width="11.28515625" style="5" customWidth="1"/>
    <col min="5650" max="5650" width="14.42578125" style="5" customWidth="1"/>
    <col min="5651" max="5651" width="10.140625" style="5" customWidth="1"/>
    <col min="5652" max="5652" width="10.5703125" style="5" customWidth="1"/>
    <col min="5653" max="5653" width="9.85546875" style="5" customWidth="1"/>
    <col min="5654" max="5654" width="50.28515625" style="5" customWidth="1"/>
    <col min="5655" max="5888" width="11.42578125" style="5"/>
    <col min="5889" max="5889" width="9.5703125" style="5" customWidth="1"/>
    <col min="5890" max="5890" width="9.85546875" style="5" customWidth="1"/>
    <col min="5891" max="5891" width="49.140625" style="5" customWidth="1"/>
    <col min="5892" max="5893" width="21.7109375" style="5" customWidth="1"/>
    <col min="5894" max="5894" width="32.85546875" style="5" customWidth="1"/>
    <col min="5895" max="5895" width="25.5703125" style="5" customWidth="1"/>
    <col min="5896" max="5896" width="26.5703125" style="5" customWidth="1"/>
    <col min="5897" max="5897" width="16" style="5" customWidth="1"/>
    <col min="5898" max="5898" width="12.7109375" style="5" customWidth="1"/>
    <col min="5899" max="5899" width="11.140625" style="5" customWidth="1"/>
    <col min="5900" max="5900" width="11.5703125" style="5" customWidth="1"/>
    <col min="5901" max="5901" width="11.28515625" style="5" customWidth="1"/>
    <col min="5902" max="5902" width="29" style="5" customWidth="1"/>
    <col min="5903" max="5903" width="12.42578125" style="5" customWidth="1"/>
    <col min="5904" max="5904" width="12.85546875" style="5" customWidth="1"/>
    <col min="5905" max="5905" width="11.28515625" style="5" customWidth="1"/>
    <col min="5906" max="5906" width="14.42578125" style="5" customWidth="1"/>
    <col min="5907" max="5907" width="10.140625" style="5" customWidth="1"/>
    <col min="5908" max="5908" width="10.5703125" style="5" customWidth="1"/>
    <col min="5909" max="5909" width="9.85546875" style="5" customWidth="1"/>
    <col min="5910" max="5910" width="50.28515625" style="5" customWidth="1"/>
    <col min="5911" max="6144" width="11.42578125" style="5"/>
    <col min="6145" max="6145" width="9.5703125" style="5" customWidth="1"/>
    <col min="6146" max="6146" width="9.85546875" style="5" customWidth="1"/>
    <col min="6147" max="6147" width="49.140625" style="5" customWidth="1"/>
    <col min="6148" max="6149" width="21.7109375" style="5" customWidth="1"/>
    <col min="6150" max="6150" width="32.85546875" style="5" customWidth="1"/>
    <col min="6151" max="6151" width="25.5703125" style="5" customWidth="1"/>
    <col min="6152" max="6152" width="26.5703125" style="5" customWidth="1"/>
    <col min="6153" max="6153" width="16" style="5" customWidth="1"/>
    <col min="6154" max="6154" width="12.7109375" style="5" customWidth="1"/>
    <col min="6155" max="6155" width="11.140625" style="5" customWidth="1"/>
    <col min="6156" max="6156" width="11.5703125" style="5" customWidth="1"/>
    <col min="6157" max="6157" width="11.28515625" style="5" customWidth="1"/>
    <col min="6158" max="6158" width="29" style="5" customWidth="1"/>
    <col min="6159" max="6159" width="12.42578125" style="5" customWidth="1"/>
    <col min="6160" max="6160" width="12.85546875" style="5" customWidth="1"/>
    <col min="6161" max="6161" width="11.28515625" style="5" customWidth="1"/>
    <col min="6162" max="6162" width="14.42578125" style="5" customWidth="1"/>
    <col min="6163" max="6163" width="10.140625" style="5" customWidth="1"/>
    <col min="6164" max="6164" width="10.5703125" style="5" customWidth="1"/>
    <col min="6165" max="6165" width="9.85546875" style="5" customWidth="1"/>
    <col min="6166" max="6166" width="50.28515625" style="5" customWidth="1"/>
    <col min="6167" max="6400" width="11.42578125" style="5"/>
    <col min="6401" max="6401" width="9.5703125" style="5" customWidth="1"/>
    <col min="6402" max="6402" width="9.85546875" style="5" customWidth="1"/>
    <col min="6403" max="6403" width="49.140625" style="5" customWidth="1"/>
    <col min="6404" max="6405" width="21.7109375" style="5" customWidth="1"/>
    <col min="6406" max="6406" width="32.85546875" style="5" customWidth="1"/>
    <col min="6407" max="6407" width="25.5703125" style="5" customWidth="1"/>
    <col min="6408" max="6408" width="26.5703125" style="5" customWidth="1"/>
    <col min="6409" max="6409" width="16" style="5" customWidth="1"/>
    <col min="6410" max="6410" width="12.7109375" style="5" customWidth="1"/>
    <col min="6411" max="6411" width="11.140625" style="5" customWidth="1"/>
    <col min="6412" max="6412" width="11.5703125" style="5" customWidth="1"/>
    <col min="6413" max="6413" width="11.28515625" style="5" customWidth="1"/>
    <col min="6414" max="6414" width="29" style="5" customWidth="1"/>
    <col min="6415" max="6415" width="12.42578125" style="5" customWidth="1"/>
    <col min="6416" max="6416" width="12.85546875" style="5" customWidth="1"/>
    <col min="6417" max="6417" width="11.28515625" style="5" customWidth="1"/>
    <col min="6418" max="6418" width="14.42578125" style="5" customWidth="1"/>
    <col min="6419" max="6419" width="10.140625" style="5" customWidth="1"/>
    <col min="6420" max="6420" width="10.5703125" style="5" customWidth="1"/>
    <col min="6421" max="6421" width="9.85546875" style="5" customWidth="1"/>
    <col min="6422" max="6422" width="50.28515625" style="5" customWidth="1"/>
    <col min="6423" max="6656" width="11.42578125" style="5"/>
    <col min="6657" max="6657" width="9.5703125" style="5" customWidth="1"/>
    <col min="6658" max="6658" width="9.85546875" style="5" customWidth="1"/>
    <col min="6659" max="6659" width="49.140625" style="5" customWidth="1"/>
    <col min="6660" max="6661" width="21.7109375" style="5" customWidth="1"/>
    <col min="6662" max="6662" width="32.85546875" style="5" customWidth="1"/>
    <col min="6663" max="6663" width="25.5703125" style="5" customWidth="1"/>
    <col min="6664" max="6664" width="26.5703125" style="5" customWidth="1"/>
    <col min="6665" max="6665" width="16" style="5" customWidth="1"/>
    <col min="6666" max="6666" width="12.7109375" style="5" customWidth="1"/>
    <col min="6667" max="6667" width="11.140625" style="5" customWidth="1"/>
    <col min="6668" max="6668" width="11.5703125" style="5" customWidth="1"/>
    <col min="6669" max="6669" width="11.28515625" style="5" customWidth="1"/>
    <col min="6670" max="6670" width="29" style="5" customWidth="1"/>
    <col min="6671" max="6671" width="12.42578125" style="5" customWidth="1"/>
    <col min="6672" max="6672" width="12.85546875" style="5" customWidth="1"/>
    <col min="6673" max="6673" width="11.28515625" style="5" customWidth="1"/>
    <col min="6674" max="6674" width="14.42578125" style="5" customWidth="1"/>
    <col min="6675" max="6675" width="10.140625" style="5" customWidth="1"/>
    <col min="6676" max="6676" width="10.5703125" style="5" customWidth="1"/>
    <col min="6677" max="6677" width="9.85546875" style="5" customWidth="1"/>
    <col min="6678" max="6678" width="50.28515625" style="5" customWidth="1"/>
    <col min="6679" max="6912" width="11.42578125" style="5"/>
    <col min="6913" max="6913" width="9.5703125" style="5" customWidth="1"/>
    <col min="6914" max="6914" width="9.85546875" style="5" customWidth="1"/>
    <col min="6915" max="6915" width="49.140625" style="5" customWidth="1"/>
    <col min="6916" max="6917" width="21.7109375" style="5" customWidth="1"/>
    <col min="6918" max="6918" width="32.85546875" style="5" customWidth="1"/>
    <col min="6919" max="6919" width="25.5703125" style="5" customWidth="1"/>
    <col min="6920" max="6920" width="26.5703125" style="5" customWidth="1"/>
    <col min="6921" max="6921" width="16" style="5" customWidth="1"/>
    <col min="6922" max="6922" width="12.7109375" style="5" customWidth="1"/>
    <col min="6923" max="6923" width="11.140625" style="5" customWidth="1"/>
    <col min="6924" max="6924" width="11.5703125" style="5" customWidth="1"/>
    <col min="6925" max="6925" width="11.28515625" style="5" customWidth="1"/>
    <col min="6926" max="6926" width="29" style="5" customWidth="1"/>
    <col min="6927" max="6927" width="12.42578125" style="5" customWidth="1"/>
    <col min="6928" max="6928" width="12.85546875" style="5" customWidth="1"/>
    <col min="6929" max="6929" width="11.28515625" style="5" customWidth="1"/>
    <col min="6930" max="6930" width="14.42578125" style="5" customWidth="1"/>
    <col min="6931" max="6931" width="10.140625" style="5" customWidth="1"/>
    <col min="6932" max="6932" width="10.5703125" style="5" customWidth="1"/>
    <col min="6933" max="6933" width="9.85546875" style="5" customWidth="1"/>
    <col min="6934" max="6934" width="50.28515625" style="5" customWidth="1"/>
    <col min="6935" max="7168" width="11.42578125" style="5"/>
    <col min="7169" max="7169" width="9.5703125" style="5" customWidth="1"/>
    <col min="7170" max="7170" width="9.85546875" style="5" customWidth="1"/>
    <col min="7171" max="7171" width="49.140625" style="5" customWidth="1"/>
    <col min="7172" max="7173" width="21.7109375" style="5" customWidth="1"/>
    <col min="7174" max="7174" width="32.85546875" style="5" customWidth="1"/>
    <col min="7175" max="7175" width="25.5703125" style="5" customWidth="1"/>
    <col min="7176" max="7176" width="26.5703125" style="5" customWidth="1"/>
    <col min="7177" max="7177" width="16" style="5" customWidth="1"/>
    <col min="7178" max="7178" width="12.7109375" style="5" customWidth="1"/>
    <col min="7179" max="7179" width="11.140625" style="5" customWidth="1"/>
    <col min="7180" max="7180" width="11.5703125" style="5" customWidth="1"/>
    <col min="7181" max="7181" width="11.28515625" style="5" customWidth="1"/>
    <col min="7182" max="7182" width="29" style="5" customWidth="1"/>
    <col min="7183" max="7183" width="12.42578125" style="5" customWidth="1"/>
    <col min="7184" max="7184" width="12.85546875" style="5" customWidth="1"/>
    <col min="7185" max="7185" width="11.28515625" style="5" customWidth="1"/>
    <col min="7186" max="7186" width="14.42578125" style="5" customWidth="1"/>
    <col min="7187" max="7187" width="10.140625" style="5" customWidth="1"/>
    <col min="7188" max="7188" width="10.5703125" style="5" customWidth="1"/>
    <col min="7189" max="7189" width="9.85546875" style="5" customWidth="1"/>
    <col min="7190" max="7190" width="50.28515625" style="5" customWidth="1"/>
    <col min="7191" max="7424" width="11.42578125" style="5"/>
    <col min="7425" max="7425" width="9.5703125" style="5" customWidth="1"/>
    <col min="7426" max="7426" width="9.85546875" style="5" customWidth="1"/>
    <col min="7427" max="7427" width="49.140625" style="5" customWidth="1"/>
    <col min="7428" max="7429" width="21.7109375" style="5" customWidth="1"/>
    <col min="7430" max="7430" width="32.85546875" style="5" customWidth="1"/>
    <col min="7431" max="7431" width="25.5703125" style="5" customWidth="1"/>
    <col min="7432" max="7432" width="26.5703125" style="5" customWidth="1"/>
    <col min="7433" max="7433" width="16" style="5" customWidth="1"/>
    <col min="7434" max="7434" width="12.7109375" style="5" customWidth="1"/>
    <col min="7435" max="7435" width="11.140625" style="5" customWidth="1"/>
    <col min="7436" max="7436" width="11.5703125" style="5" customWidth="1"/>
    <col min="7437" max="7437" width="11.28515625" style="5" customWidth="1"/>
    <col min="7438" max="7438" width="29" style="5" customWidth="1"/>
    <col min="7439" max="7439" width="12.42578125" style="5" customWidth="1"/>
    <col min="7440" max="7440" width="12.85546875" style="5" customWidth="1"/>
    <col min="7441" max="7441" width="11.28515625" style="5" customWidth="1"/>
    <col min="7442" max="7442" width="14.42578125" style="5" customWidth="1"/>
    <col min="7443" max="7443" width="10.140625" style="5" customWidth="1"/>
    <col min="7444" max="7444" width="10.5703125" style="5" customWidth="1"/>
    <col min="7445" max="7445" width="9.85546875" style="5" customWidth="1"/>
    <col min="7446" max="7446" width="50.28515625" style="5" customWidth="1"/>
    <col min="7447" max="7680" width="11.42578125" style="5"/>
    <col min="7681" max="7681" width="9.5703125" style="5" customWidth="1"/>
    <col min="7682" max="7682" width="9.85546875" style="5" customWidth="1"/>
    <col min="7683" max="7683" width="49.140625" style="5" customWidth="1"/>
    <col min="7684" max="7685" width="21.7109375" style="5" customWidth="1"/>
    <col min="7686" max="7686" width="32.85546875" style="5" customWidth="1"/>
    <col min="7687" max="7687" width="25.5703125" style="5" customWidth="1"/>
    <col min="7688" max="7688" width="26.5703125" style="5" customWidth="1"/>
    <col min="7689" max="7689" width="16" style="5" customWidth="1"/>
    <col min="7690" max="7690" width="12.7109375" style="5" customWidth="1"/>
    <col min="7691" max="7691" width="11.140625" style="5" customWidth="1"/>
    <col min="7692" max="7692" width="11.5703125" style="5" customWidth="1"/>
    <col min="7693" max="7693" width="11.28515625" style="5" customWidth="1"/>
    <col min="7694" max="7694" width="29" style="5" customWidth="1"/>
    <col min="7695" max="7695" width="12.42578125" style="5" customWidth="1"/>
    <col min="7696" max="7696" width="12.85546875" style="5" customWidth="1"/>
    <col min="7697" max="7697" width="11.28515625" style="5" customWidth="1"/>
    <col min="7698" max="7698" width="14.42578125" style="5" customWidth="1"/>
    <col min="7699" max="7699" width="10.140625" style="5" customWidth="1"/>
    <col min="7700" max="7700" width="10.5703125" style="5" customWidth="1"/>
    <col min="7701" max="7701" width="9.85546875" style="5" customWidth="1"/>
    <col min="7702" max="7702" width="50.28515625" style="5" customWidth="1"/>
    <col min="7703" max="7936" width="11.42578125" style="5"/>
    <col min="7937" max="7937" width="9.5703125" style="5" customWidth="1"/>
    <col min="7938" max="7938" width="9.85546875" style="5" customWidth="1"/>
    <col min="7939" max="7939" width="49.140625" style="5" customWidth="1"/>
    <col min="7940" max="7941" width="21.7109375" style="5" customWidth="1"/>
    <col min="7942" max="7942" width="32.85546875" style="5" customWidth="1"/>
    <col min="7943" max="7943" width="25.5703125" style="5" customWidth="1"/>
    <col min="7944" max="7944" width="26.5703125" style="5" customWidth="1"/>
    <col min="7945" max="7945" width="16" style="5" customWidth="1"/>
    <col min="7946" max="7946" width="12.7109375" style="5" customWidth="1"/>
    <col min="7947" max="7947" width="11.140625" style="5" customWidth="1"/>
    <col min="7948" max="7948" width="11.5703125" style="5" customWidth="1"/>
    <col min="7949" max="7949" width="11.28515625" style="5" customWidth="1"/>
    <col min="7950" max="7950" width="29" style="5" customWidth="1"/>
    <col min="7951" max="7951" width="12.42578125" style="5" customWidth="1"/>
    <col min="7952" max="7952" width="12.85546875" style="5" customWidth="1"/>
    <col min="7953" max="7953" width="11.28515625" style="5" customWidth="1"/>
    <col min="7954" max="7954" width="14.42578125" style="5" customWidth="1"/>
    <col min="7955" max="7955" width="10.140625" style="5" customWidth="1"/>
    <col min="7956" max="7956" width="10.5703125" style="5" customWidth="1"/>
    <col min="7957" max="7957" width="9.85546875" style="5" customWidth="1"/>
    <col min="7958" max="7958" width="50.28515625" style="5" customWidth="1"/>
    <col min="7959" max="8192" width="11.42578125" style="5"/>
    <col min="8193" max="8193" width="9.5703125" style="5" customWidth="1"/>
    <col min="8194" max="8194" width="9.85546875" style="5" customWidth="1"/>
    <col min="8195" max="8195" width="49.140625" style="5" customWidth="1"/>
    <col min="8196" max="8197" width="21.7109375" style="5" customWidth="1"/>
    <col min="8198" max="8198" width="32.85546875" style="5" customWidth="1"/>
    <col min="8199" max="8199" width="25.5703125" style="5" customWidth="1"/>
    <col min="8200" max="8200" width="26.5703125" style="5" customWidth="1"/>
    <col min="8201" max="8201" width="16" style="5" customWidth="1"/>
    <col min="8202" max="8202" width="12.7109375" style="5" customWidth="1"/>
    <col min="8203" max="8203" width="11.140625" style="5" customWidth="1"/>
    <col min="8204" max="8204" width="11.5703125" style="5" customWidth="1"/>
    <col min="8205" max="8205" width="11.28515625" style="5" customWidth="1"/>
    <col min="8206" max="8206" width="29" style="5" customWidth="1"/>
    <col min="8207" max="8207" width="12.42578125" style="5" customWidth="1"/>
    <col min="8208" max="8208" width="12.85546875" style="5" customWidth="1"/>
    <col min="8209" max="8209" width="11.28515625" style="5" customWidth="1"/>
    <col min="8210" max="8210" width="14.42578125" style="5" customWidth="1"/>
    <col min="8211" max="8211" width="10.140625" style="5" customWidth="1"/>
    <col min="8212" max="8212" width="10.5703125" style="5" customWidth="1"/>
    <col min="8213" max="8213" width="9.85546875" style="5" customWidth="1"/>
    <col min="8214" max="8214" width="50.28515625" style="5" customWidth="1"/>
    <col min="8215" max="8448" width="11.42578125" style="5"/>
    <col min="8449" max="8449" width="9.5703125" style="5" customWidth="1"/>
    <col min="8450" max="8450" width="9.85546875" style="5" customWidth="1"/>
    <col min="8451" max="8451" width="49.140625" style="5" customWidth="1"/>
    <col min="8452" max="8453" width="21.7109375" style="5" customWidth="1"/>
    <col min="8454" max="8454" width="32.85546875" style="5" customWidth="1"/>
    <col min="8455" max="8455" width="25.5703125" style="5" customWidth="1"/>
    <col min="8456" max="8456" width="26.5703125" style="5" customWidth="1"/>
    <col min="8457" max="8457" width="16" style="5" customWidth="1"/>
    <col min="8458" max="8458" width="12.7109375" style="5" customWidth="1"/>
    <col min="8459" max="8459" width="11.140625" style="5" customWidth="1"/>
    <col min="8460" max="8460" width="11.5703125" style="5" customWidth="1"/>
    <col min="8461" max="8461" width="11.28515625" style="5" customWidth="1"/>
    <col min="8462" max="8462" width="29" style="5" customWidth="1"/>
    <col min="8463" max="8463" width="12.42578125" style="5" customWidth="1"/>
    <col min="8464" max="8464" width="12.85546875" style="5" customWidth="1"/>
    <col min="8465" max="8465" width="11.28515625" style="5" customWidth="1"/>
    <col min="8466" max="8466" width="14.42578125" style="5" customWidth="1"/>
    <col min="8467" max="8467" width="10.140625" style="5" customWidth="1"/>
    <col min="8468" max="8468" width="10.5703125" style="5" customWidth="1"/>
    <col min="8469" max="8469" width="9.85546875" style="5" customWidth="1"/>
    <col min="8470" max="8470" width="50.28515625" style="5" customWidth="1"/>
    <col min="8471" max="8704" width="11.42578125" style="5"/>
    <col min="8705" max="8705" width="9.5703125" style="5" customWidth="1"/>
    <col min="8706" max="8706" width="9.85546875" style="5" customWidth="1"/>
    <col min="8707" max="8707" width="49.140625" style="5" customWidth="1"/>
    <col min="8708" max="8709" width="21.7109375" style="5" customWidth="1"/>
    <col min="8710" max="8710" width="32.85546875" style="5" customWidth="1"/>
    <col min="8711" max="8711" width="25.5703125" style="5" customWidth="1"/>
    <col min="8712" max="8712" width="26.5703125" style="5" customWidth="1"/>
    <col min="8713" max="8713" width="16" style="5" customWidth="1"/>
    <col min="8714" max="8714" width="12.7109375" style="5" customWidth="1"/>
    <col min="8715" max="8715" width="11.140625" style="5" customWidth="1"/>
    <col min="8716" max="8716" width="11.5703125" style="5" customWidth="1"/>
    <col min="8717" max="8717" width="11.28515625" style="5" customWidth="1"/>
    <col min="8718" max="8718" width="29" style="5" customWidth="1"/>
    <col min="8719" max="8719" width="12.42578125" style="5" customWidth="1"/>
    <col min="8720" max="8720" width="12.85546875" style="5" customWidth="1"/>
    <col min="8721" max="8721" width="11.28515625" style="5" customWidth="1"/>
    <col min="8722" max="8722" width="14.42578125" style="5" customWidth="1"/>
    <col min="8723" max="8723" width="10.140625" style="5" customWidth="1"/>
    <col min="8724" max="8724" width="10.5703125" style="5" customWidth="1"/>
    <col min="8725" max="8725" width="9.85546875" style="5" customWidth="1"/>
    <col min="8726" max="8726" width="50.28515625" style="5" customWidth="1"/>
    <col min="8727" max="8960" width="11.42578125" style="5"/>
    <col min="8961" max="8961" width="9.5703125" style="5" customWidth="1"/>
    <col min="8962" max="8962" width="9.85546875" style="5" customWidth="1"/>
    <col min="8963" max="8963" width="49.140625" style="5" customWidth="1"/>
    <col min="8964" max="8965" width="21.7109375" style="5" customWidth="1"/>
    <col min="8966" max="8966" width="32.85546875" style="5" customWidth="1"/>
    <col min="8967" max="8967" width="25.5703125" style="5" customWidth="1"/>
    <col min="8968" max="8968" width="26.5703125" style="5" customWidth="1"/>
    <col min="8969" max="8969" width="16" style="5" customWidth="1"/>
    <col min="8970" max="8970" width="12.7109375" style="5" customWidth="1"/>
    <col min="8971" max="8971" width="11.140625" style="5" customWidth="1"/>
    <col min="8972" max="8972" width="11.5703125" style="5" customWidth="1"/>
    <col min="8973" max="8973" width="11.28515625" style="5" customWidth="1"/>
    <col min="8974" max="8974" width="29" style="5" customWidth="1"/>
    <col min="8975" max="8975" width="12.42578125" style="5" customWidth="1"/>
    <col min="8976" max="8976" width="12.85546875" style="5" customWidth="1"/>
    <col min="8977" max="8977" width="11.28515625" style="5" customWidth="1"/>
    <col min="8978" max="8978" width="14.42578125" style="5" customWidth="1"/>
    <col min="8979" max="8979" width="10.140625" style="5" customWidth="1"/>
    <col min="8980" max="8980" width="10.5703125" style="5" customWidth="1"/>
    <col min="8981" max="8981" width="9.85546875" style="5" customWidth="1"/>
    <col min="8982" max="8982" width="50.28515625" style="5" customWidth="1"/>
    <col min="8983" max="9216" width="11.42578125" style="5"/>
    <col min="9217" max="9217" width="9.5703125" style="5" customWidth="1"/>
    <col min="9218" max="9218" width="9.85546875" style="5" customWidth="1"/>
    <col min="9219" max="9219" width="49.140625" style="5" customWidth="1"/>
    <col min="9220" max="9221" width="21.7109375" style="5" customWidth="1"/>
    <col min="9222" max="9222" width="32.85546875" style="5" customWidth="1"/>
    <col min="9223" max="9223" width="25.5703125" style="5" customWidth="1"/>
    <col min="9224" max="9224" width="26.5703125" style="5" customWidth="1"/>
    <col min="9225" max="9225" width="16" style="5" customWidth="1"/>
    <col min="9226" max="9226" width="12.7109375" style="5" customWidth="1"/>
    <col min="9227" max="9227" width="11.140625" style="5" customWidth="1"/>
    <col min="9228" max="9228" width="11.5703125" style="5" customWidth="1"/>
    <col min="9229" max="9229" width="11.28515625" style="5" customWidth="1"/>
    <col min="9230" max="9230" width="29" style="5" customWidth="1"/>
    <col min="9231" max="9231" width="12.42578125" style="5" customWidth="1"/>
    <col min="9232" max="9232" width="12.85546875" style="5" customWidth="1"/>
    <col min="9233" max="9233" width="11.28515625" style="5" customWidth="1"/>
    <col min="9234" max="9234" width="14.42578125" style="5" customWidth="1"/>
    <col min="9235" max="9235" width="10.140625" style="5" customWidth="1"/>
    <col min="9236" max="9236" width="10.5703125" style="5" customWidth="1"/>
    <col min="9237" max="9237" width="9.85546875" style="5" customWidth="1"/>
    <col min="9238" max="9238" width="50.28515625" style="5" customWidth="1"/>
    <col min="9239" max="9472" width="11.42578125" style="5"/>
    <col min="9473" max="9473" width="9.5703125" style="5" customWidth="1"/>
    <col min="9474" max="9474" width="9.85546875" style="5" customWidth="1"/>
    <col min="9475" max="9475" width="49.140625" style="5" customWidth="1"/>
    <col min="9476" max="9477" width="21.7109375" style="5" customWidth="1"/>
    <col min="9478" max="9478" width="32.85546875" style="5" customWidth="1"/>
    <col min="9479" max="9479" width="25.5703125" style="5" customWidth="1"/>
    <col min="9480" max="9480" width="26.5703125" style="5" customWidth="1"/>
    <col min="9481" max="9481" width="16" style="5" customWidth="1"/>
    <col min="9482" max="9482" width="12.7109375" style="5" customWidth="1"/>
    <col min="9483" max="9483" width="11.140625" style="5" customWidth="1"/>
    <col min="9484" max="9484" width="11.5703125" style="5" customWidth="1"/>
    <col min="9485" max="9485" width="11.28515625" style="5" customWidth="1"/>
    <col min="9486" max="9486" width="29" style="5" customWidth="1"/>
    <col min="9487" max="9487" width="12.42578125" style="5" customWidth="1"/>
    <col min="9488" max="9488" width="12.85546875" style="5" customWidth="1"/>
    <col min="9489" max="9489" width="11.28515625" style="5" customWidth="1"/>
    <col min="9490" max="9490" width="14.42578125" style="5" customWidth="1"/>
    <col min="9491" max="9491" width="10.140625" style="5" customWidth="1"/>
    <col min="9492" max="9492" width="10.5703125" style="5" customWidth="1"/>
    <col min="9493" max="9493" width="9.85546875" style="5" customWidth="1"/>
    <col min="9494" max="9494" width="50.28515625" style="5" customWidth="1"/>
    <col min="9495" max="9728" width="11.42578125" style="5"/>
    <col min="9729" max="9729" width="9.5703125" style="5" customWidth="1"/>
    <col min="9730" max="9730" width="9.85546875" style="5" customWidth="1"/>
    <col min="9731" max="9731" width="49.140625" style="5" customWidth="1"/>
    <col min="9732" max="9733" width="21.7109375" style="5" customWidth="1"/>
    <col min="9734" max="9734" width="32.85546875" style="5" customWidth="1"/>
    <col min="9735" max="9735" width="25.5703125" style="5" customWidth="1"/>
    <col min="9736" max="9736" width="26.5703125" style="5" customWidth="1"/>
    <col min="9737" max="9737" width="16" style="5" customWidth="1"/>
    <col min="9738" max="9738" width="12.7109375" style="5" customWidth="1"/>
    <col min="9739" max="9739" width="11.140625" style="5" customWidth="1"/>
    <col min="9740" max="9740" width="11.5703125" style="5" customWidth="1"/>
    <col min="9741" max="9741" width="11.28515625" style="5" customWidth="1"/>
    <col min="9742" max="9742" width="29" style="5" customWidth="1"/>
    <col min="9743" max="9743" width="12.42578125" style="5" customWidth="1"/>
    <col min="9744" max="9744" width="12.85546875" style="5" customWidth="1"/>
    <col min="9745" max="9745" width="11.28515625" style="5" customWidth="1"/>
    <col min="9746" max="9746" width="14.42578125" style="5" customWidth="1"/>
    <col min="9747" max="9747" width="10.140625" style="5" customWidth="1"/>
    <col min="9748" max="9748" width="10.5703125" style="5" customWidth="1"/>
    <col min="9749" max="9749" width="9.85546875" style="5" customWidth="1"/>
    <col min="9750" max="9750" width="50.28515625" style="5" customWidth="1"/>
    <col min="9751" max="9984" width="11.42578125" style="5"/>
    <col min="9985" max="9985" width="9.5703125" style="5" customWidth="1"/>
    <col min="9986" max="9986" width="9.85546875" style="5" customWidth="1"/>
    <col min="9987" max="9987" width="49.140625" style="5" customWidth="1"/>
    <col min="9988" max="9989" width="21.7109375" style="5" customWidth="1"/>
    <col min="9990" max="9990" width="32.85546875" style="5" customWidth="1"/>
    <col min="9991" max="9991" width="25.5703125" style="5" customWidth="1"/>
    <col min="9992" max="9992" width="26.5703125" style="5" customWidth="1"/>
    <col min="9993" max="9993" width="16" style="5" customWidth="1"/>
    <col min="9994" max="9994" width="12.7109375" style="5" customWidth="1"/>
    <col min="9995" max="9995" width="11.140625" style="5" customWidth="1"/>
    <col min="9996" max="9996" width="11.5703125" style="5" customWidth="1"/>
    <col min="9997" max="9997" width="11.28515625" style="5" customWidth="1"/>
    <col min="9998" max="9998" width="29" style="5" customWidth="1"/>
    <col min="9999" max="9999" width="12.42578125" style="5" customWidth="1"/>
    <col min="10000" max="10000" width="12.85546875" style="5" customWidth="1"/>
    <col min="10001" max="10001" width="11.28515625" style="5" customWidth="1"/>
    <col min="10002" max="10002" width="14.42578125" style="5" customWidth="1"/>
    <col min="10003" max="10003" width="10.140625" style="5" customWidth="1"/>
    <col min="10004" max="10004" width="10.5703125" style="5" customWidth="1"/>
    <col min="10005" max="10005" width="9.85546875" style="5" customWidth="1"/>
    <col min="10006" max="10006" width="50.28515625" style="5" customWidth="1"/>
    <col min="10007" max="10240" width="11.42578125" style="5"/>
    <col min="10241" max="10241" width="9.5703125" style="5" customWidth="1"/>
    <col min="10242" max="10242" width="9.85546875" style="5" customWidth="1"/>
    <col min="10243" max="10243" width="49.140625" style="5" customWidth="1"/>
    <col min="10244" max="10245" width="21.7109375" style="5" customWidth="1"/>
    <col min="10246" max="10246" width="32.85546875" style="5" customWidth="1"/>
    <col min="10247" max="10247" width="25.5703125" style="5" customWidth="1"/>
    <col min="10248" max="10248" width="26.5703125" style="5" customWidth="1"/>
    <col min="10249" max="10249" width="16" style="5" customWidth="1"/>
    <col min="10250" max="10250" width="12.7109375" style="5" customWidth="1"/>
    <col min="10251" max="10251" width="11.140625" style="5" customWidth="1"/>
    <col min="10252" max="10252" width="11.5703125" style="5" customWidth="1"/>
    <col min="10253" max="10253" width="11.28515625" style="5" customWidth="1"/>
    <col min="10254" max="10254" width="29" style="5" customWidth="1"/>
    <col min="10255" max="10255" width="12.42578125" style="5" customWidth="1"/>
    <col min="10256" max="10256" width="12.85546875" style="5" customWidth="1"/>
    <col min="10257" max="10257" width="11.28515625" style="5" customWidth="1"/>
    <col min="10258" max="10258" width="14.42578125" style="5" customWidth="1"/>
    <col min="10259" max="10259" width="10.140625" style="5" customWidth="1"/>
    <col min="10260" max="10260" width="10.5703125" style="5" customWidth="1"/>
    <col min="10261" max="10261" width="9.85546875" style="5" customWidth="1"/>
    <col min="10262" max="10262" width="50.28515625" style="5" customWidth="1"/>
    <col min="10263" max="10496" width="11.42578125" style="5"/>
    <col min="10497" max="10497" width="9.5703125" style="5" customWidth="1"/>
    <col min="10498" max="10498" width="9.85546875" style="5" customWidth="1"/>
    <col min="10499" max="10499" width="49.140625" style="5" customWidth="1"/>
    <col min="10500" max="10501" width="21.7109375" style="5" customWidth="1"/>
    <col min="10502" max="10502" width="32.85546875" style="5" customWidth="1"/>
    <col min="10503" max="10503" width="25.5703125" style="5" customWidth="1"/>
    <col min="10504" max="10504" width="26.5703125" style="5" customWidth="1"/>
    <col min="10505" max="10505" width="16" style="5" customWidth="1"/>
    <col min="10506" max="10506" width="12.7109375" style="5" customWidth="1"/>
    <col min="10507" max="10507" width="11.140625" style="5" customWidth="1"/>
    <col min="10508" max="10508" width="11.5703125" style="5" customWidth="1"/>
    <col min="10509" max="10509" width="11.28515625" style="5" customWidth="1"/>
    <col min="10510" max="10510" width="29" style="5" customWidth="1"/>
    <col min="10511" max="10511" width="12.42578125" style="5" customWidth="1"/>
    <col min="10512" max="10512" width="12.85546875" style="5" customWidth="1"/>
    <col min="10513" max="10513" width="11.28515625" style="5" customWidth="1"/>
    <col min="10514" max="10514" width="14.42578125" style="5" customWidth="1"/>
    <col min="10515" max="10515" width="10.140625" style="5" customWidth="1"/>
    <col min="10516" max="10516" width="10.5703125" style="5" customWidth="1"/>
    <col min="10517" max="10517" width="9.85546875" style="5" customWidth="1"/>
    <col min="10518" max="10518" width="50.28515625" style="5" customWidth="1"/>
    <col min="10519" max="10752" width="11.42578125" style="5"/>
    <col min="10753" max="10753" width="9.5703125" style="5" customWidth="1"/>
    <col min="10754" max="10754" width="9.85546875" style="5" customWidth="1"/>
    <col min="10755" max="10755" width="49.140625" style="5" customWidth="1"/>
    <col min="10756" max="10757" width="21.7109375" style="5" customWidth="1"/>
    <col min="10758" max="10758" width="32.85546875" style="5" customWidth="1"/>
    <col min="10759" max="10759" width="25.5703125" style="5" customWidth="1"/>
    <col min="10760" max="10760" width="26.5703125" style="5" customWidth="1"/>
    <col min="10761" max="10761" width="16" style="5" customWidth="1"/>
    <col min="10762" max="10762" width="12.7109375" style="5" customWidth="1"/>
    <col min="10763" max="10763" width="11.140625" style="5" customWidth="1"/>
    <col min="10764" max="10764" width="11.5703125" style="5" customWidth="1"/>
    <col min="10765" max="10765" width="11.28515625" style="5" customWidth="1"/>
    <col min="10766" max="10766" width="29" style="5" customWidth="1"/>
    <col min="10767" max="10767" width="12.42578125" style="5" customWidth="1"/>
    <col min="10768" max="10768" width="12.85546875" style="5" customWidth="1"/>
    <col min="10769" max="10769" width="11.28515625" style="5" customWidth="1"/>
    <col min="10770" max="10770" width="14.42578125" style="5" customWidth="1"/>
    <col min="10771" max="10771" width="10.140625" style="5" customWidth="1"/>
    <col min="10772" max="10772" width="10.5703125" style="5" customWidth="1"/>
    <col min="10773" max="10773" width="9.85546875" style="5" customWidth="1"/>
    <col min="10774" max="10774" width="50.28515625" style="5" customWidth="1"/>
    <col min="10775" max="11008" width="11.42578125" style="5"/>
    <col min="11009" max="11009" width="9.5703125" style="5" customWidth="1"/>
    <col min="11010" max="11010" width="9.85546875" style="5" customWidth="1"/>
    <col min="11011" max="11011" width="49.140625" style="5" customWidth="1"/>
    <col min="11012" max="11013" width="21.7109375" style="5" customWidth="1"/>
    <col min="11014" max="11014" width="32.85546875" style="5" customWidth="1"/>
    <col min="11015" max="11015" width="25.5703125" style="5" customWidth="1"/>
    <col min="11016" max="11016" width="26.5703125" style="5" customWidth="1"/>
    <col min="11017" max="11017" width="16" style="5" customWidth="1"/>
    <col min="11018" max="11018" width="12.7109375" style="5" customWidth="1"/>
    <col min="11019" max="11019" width="11.140625" style="5" customWidth="1"/>
    <col min="11020" max="11020" width="11.5703125" style="5" customWidth="1"/>
    <col min="11021" max="11021" width="11.28515625" style="5" customWidth="1"/>
    <col min="11022" max="11022" width="29" style="5" customWidth="1"/>
    <col min="11023" max="11023" width="12.42578125" style="5" customWidth="1"/>
    <col min="11024" max="11024" width="12.85546875" style="5" customWidth="1"/>
    <col min="11025" max="11025" width="11.28515625" style="5" customWidth="1"/>
    <col min="11026" max="11026" width="14.42578125" style="5" customWidth="1"/>
    <col min="11027" max="11027" width="10.140625" style="5" customWidth="1"/>
    <col min="11028" max="11028" width="10.5703125" style="5" customWidth="1"/>
    <col min="11029" max="11029" width="9.85546875" style="5" customWidth="1"/>
    <col min="11030" max="11030" width="50.28515625" style="5" customWidth="1"/>
    <col min="11031" max="11264" width="11.42578125" style="5"/>
    <col min="11265" max="11265" width="9.5703125" style="5" customWidth="1"/>
    <col min="11266" max="11266" width="9.85546875" style="5" customWidth="1"/>
    <col min="11267" max="11267" width="49.140625" style="5" customWidth="1"/>
    <col min="11268" max="11269" width="21.7109375" style="5" customWidth="1"/>
    <col min="11270" max="11270" width="32.85546875" style="5" customWidth="1"/>
    <col min="11271" max="11271" width="25.5703125" style="5" customWidth="1"/>
    <col min="11272" max="11272" width="26.5703125" style="5" customWidth="1"/>
    <col min="11273" max="11273" width="16" style="5" customWidth="1"/>
    <col min="11274" max="11274" width="12.7109375" style="5" customWidth="1"/>
    <col min="11275" max="11275" width="11.140625" style="5" customWidth="1"/>
    <col min="11276" max="11276" width="11.5703125" style="5" customWidth="1"/>
    <col min="11277" max="11277" width="11.28515625" style="5" customWidth="1"/>
    <col min="11278" max="11278" width="29" style="5" customWidth="1"/>
    <col min="11279" max="11279" width="12.42578125" style="5" customWidth="1"/>
    <col min="11280" max="11280" width="12.85546875" style="5" customWidth="1"/>
    <col min="11281" max="11281" width="11.28515625" style="5" customWidth="1"/>
    <col min="11282" max="11282" width="14.42578125" style="5" customWidth="1"/>
    <col min="11283" max="11283" width="10.140625" style="5" customWidth="1"/>
    <col min="11284" max="11284" width="10.5703125" style="5" customWidth="1"/>
    <col min="11285" max="11285" width="9.85546875" style="5" customWidth="1"/>
    <col min="11286" max="11286" width="50.28515625" style="5" customWidth="1"/>
    <col min="11287" max="11520" width="11.42578125" style="5"/>
    <col min="11521" max="11521" width="9.5703125" style="5" customWidth="1"/>
    <col min="11522" max="11522" width="9.85546875" style="5" customWidth="1"/>
    <col min="11523" max="11523" width="49.140625" style="5" customWidth="1"/>
    <col min="11524" max="11525" width="21.7109375" style="5" customWidth="1"/>
    <col min="11526" max="11526" width="32.85546875" style="5" customWidth="1"/>
    <col min="11527" max="11527" width="25.5703125" style="5" customWidth="1"/>
    <col min="11528" max="11528" width="26.5703125" style="5" customWidth="1"/>
    <col min="11529" max="11529" width="16" style="5" customWidth="1"/>
    <col min="11530" max="11530" width="12.7109375" style="5" customWidth="1"/>
    <col min="11531" max="11531" width="11.140625" style="5" customWidth="1"/>
    <col min="11532" max="11532" width="11.5703125" style="5" customWidth="1"/>
    <col min="11533" max="11533" width="11.28515625" style="5" customWidth="1"/>
    <col min="11534" max="11534" width="29" style="5" customWidth="1"/>
    <col min="11535" max="11535" width="12.42578125" style="5" customWidth="1"/>
    <col min="11536" max="11536" width="12.85546875" style="5" customWidth="1"/>
    <col min="11537" max="11537" width="11.28515625" style="5" customWidth="1"/>
    <col min="11538" max="11538" width="14.42578125" style="5" customWidth="1"/>
    <col min="11539" max="11539" width="10.140625" style="5" customWidth="1"/>
    <col min="11540" max="11540" width="10.5703125" style="5" customWidth="1"/>
    <col min="11541" max="11541" width="9.85546875" style="5" customWidth="1"/>
    <col min="11542" max="11542" width="50.28515625" style="5" customWidth="1"/>
    <col min="11543" max="11776" width="11.42578125" style="5"/>
    <col min="11777" max="11777" width="9.5703125" style="5" customWidth="1"/>
    <col min="11778" max="11778" width="9.85546875" style="5" customWidth="1"/>
    <col min="11779" max="11779" width="49.140625" style="5" customWidth="1"/>
    <col min="11780" max="11781" width="21.7109375" style="5" customWidth="1"/>
    <col min="11782" max="11782" width="32.85546875" style="5" customWidth="1"/>
    <col min="11783" max="11783" width="25.5703125" style="5" customWidth="1"/>
    <col min="11784" max="11784" width="26.5703125" style="5" customWidth="1"/>
    <col min="11785" max="11785" width="16" style="5" customWidth="1"/>
    <col min="11786" max="11786" width="12.7109375" style="5" customWidth="1"/>
    <col min="11787" max="11787" width="11.140625" style="5" customWidth="1"/>
    <col min="11788" max="11788" width="11.5703125" style="5" customWidth="1"/>
    <col min="11789" max="11789" width="11.28515625" style="5" customWidth="1"/>
    <col min="11790" max="11790" width="29" style="5" customWidth="1"/>
    <col min="11791" max="11791" width="12.42578125" style="5" customWidth="1"/>
    <col min="11792" max="11792" width="12.85546875" style="5" customWidth="1"/>
    <col min="11793" max="11793" width="11.28515625" style="5" customWidth="1"/>
    <col min="11794" max="11794" width="14.42578125" style="5" customWidth="1"/>
    <col min="11795" max="11795" width="10.140625" style="5" customWidth="1"/>
    <col min="11796" max="11796" width="10.5703125" style="5" customWidth="1"/>
    <col min="11797" max="11797" width="9.85546875" style="5" customWidth="1"/>
    <col min="11798" max="11798" width="50.28515625" style="5" customWidth="1"/>
    <col min="11799" max="12032" width="11.42578125" style="5"/>
    <col min="12033" max="12033" width="9.5703125" style="5" customWidth="1"/>
    <col min="12034" max="12034" width="9.85546875" style="5" customWidth="1"/>
    <col min="12035" max="12035" width="49.140625" style="5" customWidth="1"/>
    <col min="12036" max="12037" width="21.7109375" style="5" customWidth="1"/>
    <col min="12038" max="12038" width="32.85546875" style="5" customWidth="1"/>
    <col min="12039" max="12039" width="25.5703125" style="5" customWidth="1"/>
    <col min="12040" max="12040" width="26.5703125" style="5" customWidth="1"/>
    <col min="12041" max="12041" width="16" style="5" customWidth="1"/>
    <col min="12042" max="12042" width="12.7109375" style="5" customWidth="1"/>
    <col min="12043" max="12043" width="11.140625" style="5" customWidth="1"/>
    <col min="12044" max="12044" width="11.5703125" style="5" customWidth="1"/>
    <col min="12045" max="12045" width="11.28515625" style="5" customWidth="1"/>
    <col min="12046" max="12046" width="29" style="5" customWidth="1"/>
    <col min="12047" max="12047" width="12.42578125" style="5" customWidth="1"/>
    <col min="12048" max="12048" width="12.85546875" style="5" customWidth="1"/>
    <col min="12049" max="12049" width="11.28515625" style="5" customWidth="1"/>
    <col min="12050" max="12050" width="14.42578125" style="5" customWidth="1"/>
    <col min="12051" max="12051" width="10.140625" style="5" customWidth="1"/>
    <col min="12052" max="12052" width="10.5703125" style="5" customWidth="1"/>
    <col min="12053" max="12053" width="9.85546875" style="5" customWidth="1"/>
    <col min="12054" max="12054" width="50.28515625" style="5" customWidth="1"/>
    <col min="12055" max="12288" width="11.42578125" style="5"/>
    <col min="12289" max="12289" width="9.5703125" style="5" customWidth="1"/>
    <col min="12290" max="12290" width="9.85546875" style="5" customWidth="1"/>
    <col min="12291" max="12291" width="49.140625" style="5" customWidth="1"/>
    <col min="12292" max="12293" width="21.7109375" style="5" customWidth="1"/>
    <col min="12294" max="12294" width="32.85546875" style="5" customWidth="1"/>
    <col min="12295" max="12295" width="25.5703125" style="5" customWidth="1"/>
    <col min="12296" max="12296" width="26.5703125" style="5" customWidth="1"/>
    <col min="12297" max="12297" width="16" style="5" customWidth="1"/>
    <col min="12298" max="12298" width="12.7109375" style="5" customWidth="1"/>
    <col min="12299" max="12299" width="11.140625" style="5" customWidth="1"/>
    <col min="12300" max="12300" width="11.5703125" style="5" customWidth="1"/>
    <col min="12301" max="12301" width="11.28515625" style="5" customWidth="1"/>
    <col min="12302" max="12302" width="29" style="5" customWidth="1"/>
    <col min="12303" max="12303" width="12.42578125" style="5" customWidth="1"/>
    <col min="12304" max="12304" width="12.85546875" style="5" customWidth="1"/>
    <col min="12305" max="12305" width="11.28515625" style="5" customWidth="1"/>
    <col min="12306" max="12306" width="14.42578125" style="5" customWidth="1"/>
    <col min="12307" max="12307" width="10.140625" style="5" customWidth="1"/>
    <col min="12308" max="12308" width="10.5703125" style="5" customWidth="1"/>
    <col min="12309" max="12309" width="9.85546875" style="5" customWidth="1"/>
    <col min="12310" max="12310" width="50.28515625" style="5" customWidth="1"/>
    <col min="12311" max="12544" width="11.42578125" style="5"/>
    <col min="12545" max="12545" width="9.5703125" style="5" customWidth="1"/>
    <col min="12546" max="12546" width="9.85546875" style="5" customWidth="1"/>
    <col min="12547" max="12547" width="49.140625" style="5" customWidth="1"/>
    <col min="12548" max="12549" width="21.7109375" style="5" customWidth="1"/>
    <col min="12550" max="12550" width="32.85546875" style="5" customWidth="1"/>
    <col min="12551" max="12551" width="25.5703125" style="5" customWidth="1"/>
    <col min="12552" max="12552" width="26.5703125" style="5" customWidth="1"/>
    <col min="12553" max="12553" width="16" style="5" customWidth="1"/>
    <col min="12554" max="12554" width="12.7109375" style="5" customWidth="1"/>
    <col min="12555" max="12555" width="11.140625" style="5" customWidth="1"/>
    <col min="12556" max="12556" width="11.5703125" style="5" customWidth="1"/>
    <col min="12557" max="12557" width="11.28515625" style="5" customWidth="1"/>
    <col min="12558" max="12558" width="29" style="5" customWidth="1"/>
    <col min="12559" max="12559" width="12.42578125" style="5" customWidth="1"/>
    <col min="12560" max="12560" width="12.85546875" style="5" customWidth="1"/>
    <col min="12561" max="12561" width="11.28515625" style="5" customWidth="1"/>
    <col min="12562" max="12562" width="14.42578125" style="5" customWidth="1"/>
    <col min="12563" max="12563" width="10.140625" style="5" customWidth="1"/>
    <col min="12564" max="12564" width="10.5703125" style="5" customWidth="1"/>
    <col min="12565" max="12565" width="9.85546875" style="5" customWidth="1"/>
    <col min="12566" max="12566" width="50.28515625" style="5" customWidth="1"/>
    <col min="12567" max="12800" width="11.42578125" style="5"/>
    <col min="12801" max="12801" width="9.5703125" style="5" customWidth="1"/>
    <col min="12802" max="12802" width="9.85546875" style="5" customWidth="1"/>
    <col min="12803" max="12803" width="49.140625" style="5" customWidth="1"/>
    <col min="12804" max="12805" width="21.7109375" style="5" customWidth="1"/>
    <col min="12806" max="12806" width="32.85546875" style="5" customWidth="1"/>
    <col min="12807" max="12807" width="25.5703125" style="5" customWidth="1"/>
    <col min="12808" max="12808" width="26.5703125" style="5" customWidth="1"/>
    <col min="12809" max="12809" width="16" style="5" customWidth="1"/>
    <col min="12810" max="12810" width="12.7109375" style="5" customWidth="1"/>
    <col min="12811" max="12811" width="11.140625" style="5" customWidth="1"/>
    <col min="12812" max="12812" width="11.5703125" style="5" customWidth="1"/>
    <col min="12813" max="12813" width="11.28515625" style="5" customWidth="1"/>
    <col min="12814" max="12814" width="29" style="5" customWidth="1"/>
    <col min="12815" max="12815" width="12.42578125" style="5" customWidth="1"/>
    <col min="12816" max="12816" width="12.85546875" style="5" customWidth="1"/>
    <col min="12817" max="12817" width="11.28515625" style="5" customWidth="1"/>
    <col min="12818" max="12818" width="14.42578125" style="5" customWidth="1"/>
    <col min="12819" max="12819" width="10.140625" style="5" customWidth="1"/>
    <col min="12820" max="12820" width="10.5703125" style="5" customWidth="1"/>
    <col min="12821" max="12821" width="9.85546875" style="5" customWidth="1"/>
    <col min="12822" max="12822" width="50.28515625" style="5" customWidth="1"/>
    <col min="12823" max="13056" width="11.42578125" style="5"/>
    <col min="13057" max="13057" width="9.5703125" style="5" customWidth="1"/>
    <col min="13058" max="13058" width="9.85546875" style="5" customWidth="1"/>
    <col min="13059" max="13059" width="49.140625" style="5" customWidth="1"/>
    <col min="13060" max="13061" width="21.7109375" style="5" customWidth="1"/>
    <col min="13062" max="13062" width="32.85546875" style="5" customWidth="1"/>
    <col min="13063" max="13063" width="25.5703125" style="5" customWidth="1"/>
    <col min="13064" max="13064" width="26.5703125" style="5" customWidth="1"/>
    <col min="13065" max="13065" width="16" style="5" customWidth="1"/>
    <col min="13066" max="13066" width="12.7109375" style="5" customWidth="1"/>
    <col min="13067" max="13067" width="11.140625" style="5" customWidth="1"/>
    <col min="13068" max="13068" width="11.5703125" style="5" customWidth="1"/>
    <col min="13069" max="13069" width="11.28515625" style="5" customWidth="1"/>
    <col min="13070" max="13070" width="29" style="5" customWidth="1"/>
    <col min="13071" max="13071" width="12.42578125" style="5" customWidth="1"/>
    <col min="13072" max="13072" width="12.85546875" style="5" customWidth="1"/>
    <col min="13073" max="13073" width="11.28515625" style="5" customWidth="1"/>
    <col min="13074" max="13074" width="14.42578125" style="5" customWidth="1"/>
    <col min="13075" max="13075" width="10.140625" style="5" customWidth="1"/>
    <col min="13076" max="13076" width="10.5703125" style="5" customWidth="1"/>
    <col min="13077" max="13077" width="9.85546875" style="5" customWidth="1"/>
    <col min="13078" max="13078" width="50.28515625" style="5" customWidth="1"/>
    <col min="13079" max="13312" width="11.42578125" style="5"/>
    <col min="13313" max="13313" width="9.5703125" style="5" customWidth="1"/>
    <col min="13314" max="13314" width="9.85546875" style="5" customWidth="1"/>
    <col min="13315" max="13315" width="49.140625" style="5" customWidth="1"/>
    <col min="13316" max="13317" width="21.7109375" style="5" customWidth="1"/>
    <col min="13318" max="13318" width="32.85546875" style="5" customWidth="1"/>
    <col min="13319" max="13319" width="25.5703125" style="5" customWidth="1"/>
    <col min="13320" max="13320" width="26.5703125" style="5" customWidth="1"/>
    <col min="13321" max="13321" width="16" style="5" customWidth="1"/>
    <col min="13322" max="13322" width="12.7109375" style="5" customWidth="1"/>
    <col min="13323" max="13323" width="11.140625" style="5" customWidth="1"/>
    <col min="13324" max="13324" width="11.5703125" style="5" customWidth="1"/>
    <col min="13325" max="13325" width="11.28515625" style="5" customWidth="1"/>
    <col min="13326" max="13326" width="29" style="5" customWidth="1"/>
    <col min="13327" max="13327" width="12.42578125" style="5" customWidth="1"/>
    <col min="13328" max="13328" width="12.85546875" style="5" customWidth="1"/>
    <col min="13329" max="13329" width="11.28515625" style="5" customWidth="1"/>
    <col min="13330" max="13330" width="14.42578125" style="5" customWidth="1"/>
    <col min="13331" max="13331" width="10.140625" style="5" customWidth="1"/>
    <col min="13332" max="13332" width="10.5703125" style="5" customWidth="1"/>
    <col min="13333" max="13333" width="9.85546875" style="5" customWidth="1"/>
    <col min="13334" max="13334" width="50.28515625" style="5" customWidth="1"/>
    <col min="13335" max="13568" width="11.42578125" style="5"/>
    <col min="13569" max="13569" width="9.5703125" style="5" customWidth="1"/>
    <col min="13570" max="13570" width="9.85546875" style="5" customWidth="1"/>
    <col min="13571" max="13571" width="49.140625" style="5" customWidth="1"/>
    <col min="13572" max="13573" width="21.7109375" style="5" customWidth="1"/>
    <col min="13574" max="13574" width="32.85546875" style="5" customWidth="1"/>
    <col min="13575" max="13575" width="25.5703125" style="5" customWidth="1"/>
    <col min="13576" max="13576" width="26.5703125" style="5" customWidth="1"/>
    <col min="13577" max="13577" width="16" style="5" customWidth="1"/>
    <col min="13578" max="13578" width="12.7109375" style="5" customWidth="1"/>
    <col min="13579" max="13579" width="11.140625" style="5" customWidth="1"/>
    <col min="13580" max="13580" width="11.5703125" style="5" customWidth="1"/>
    <col min="13581" max="13581" width="11.28515625" style="5" customWidth="1"/>
    <col min="13582" max="13582" width="29" style="5" customWidth="1"/>
    <col min="13583" max="13583" width="12.42578125" style="5" customWidth="1"/>
    <col min="13584" max="13584" width="12.85546875" style="5" customWidth="1"/>
    <col min="13585" max="13585" width="11.28515625" style="5" customWidth="1"/>
    <col min="13586" max="13586" width="14.42578125" style="5" customWidth="1"/>
    <col min="13587" max="13587" width="10.140625" style="5" customWidth="1"/>
    <col min="13588" max="13588" width="10.5703125" style="5" customWidth="1"/>
    <col min="13589" max="13589" width="9.85546875" style="5" customWidth="1"/>
    <col min="13590" max="13590" width="50.28515625" style="5" customWidth="1"/>
    <col min="13591" max="13824" width="11.42578125" style="5"/>
    <col min="13825" max="13825" width="9.5703125" style="5" customWidth="1"/>
    <col min="13826" max="13826" width="9.85546875" style="5" customWidth="1"/>
    <col min="13827" max="13827" width="49.140625" style="5" customWidth="1"/>
    <col min="13828" max="13829" width="21.7109375" style="5" customWidth="1"/>
    <col min="13830" max="13830" width="32.85546875" style="5" customWidth="1"/>
    <col min="13831" max="13831" width="25.5703125" style="5" customWidth="1"/>
    <col min="13832" max="13832" width="26.5703125" style="5" customWidth="1"/>
    <col min="13833" max="13833" width="16" style="5" customWidth="1"/>
    <col min="13834" max="13834" width="12.7109375" style="5" customWidth="1"/>
    <col min="13835" max="13835" width="11.140625" style="5" customWidth="1"/>
    <col min="13836" max="13836" width="11.5703125" style="5" customWidth="1"/>
    <col min="13837" max="13837" width="11.28515625" style="5" customWidth="1"/>
    <col min="13838" max="13838" width="29" style="5" customWidth="1"/>
    <col min="13839" max="13839" width="12.42578125" style="5" customWidth="1"/>
    <col min="13840" max="13840" width="12.85546875" style="5" customWidth="1"/>
    <col min="13841" max="13841" width="11.28515625" style="5" customWidth="1"/>
    <col min="13842" max="13842" width="14.42578125" style="5" customWidth="1"/>
    <col min="13843" max="13843" width="10.140625" style="5" customWidth="1"/>
    <col min="13844" max="13844" width="10.5703125" style="5" customWidth="1"/>
    <col min="13845" max="13845" width="9.85546875" style="5" customWidth="1"/>
    <col min="13846" max="13846" width="50.28515625" style="5" customWidth="1"/>
    <col min="13847" max="14080" width="11.42578125" style="5"/>
    <col min="14081" max="14081" width="9.5703125" style="5" customWidth="1"/>
    <col min="14082" max="14082" width="9.85546875" style="5" customWidth="1"/>
    <col min="14083" max="14083" width="49.140625" style="5" customWidth="1"/>
    <col min="14084" max="14085" width="21.7109375" style="5" customWidth="1"/>
    <col min="14086" max="14086" width="32.85546875" style="5" customWidth="1"/>
    <col min="14087" max="14087" width="25.5703125" style="5" customWidth="1"/>
    <col min="14088" max="14088" width="26.5703125" style="5" customWidth="1"/>
    <col min="14089" max="14089" width="16" style="5" customWidth="1"/>
    <col min="14090" max="14090" width="12.7109375" style="5" customWidth="1"/>
    <col min="14091" max="14091" width="11.140625" style="5" customWidth="1"/>
    <col min="14092" max="14092" width="11.5703125" style="5" customWidth="1"/>
    <col min="14093" max="14093" width="11.28515625" style="5" customWidth="1"/>
    <col min="14094" max="14094" width="29" style="5" customWidth="1"/>
    <col min="14095" max="14095" width="12.42578125" style="5" customWidth="1"/>
    <col min="14096" max="14096" width="12.85546875" style="5" customWidth="1"/>
    <col min="14097" max="14097" width="11.28515625" style="5" customWidth="1"/>
    <col min="14098" max="14098" width="14.42578125" style="5" customWidth="1"/>
    <col min="14099" max="14099" width="10.140625" style="5" customWidth="1"/>
    <col min="14100" max="14100" width="10.5703125" style="5" customWidth="1"/>
    <col min="14101" max="14101" width="9.85546875" style="5" customWidth="1"/>
    <col min="14102" max="14102" width="50.28515625" style="5" customWidth="1"/>
    <col min="14103" max="14336" width="11.42578125" style="5"/>
    <col min="14337" max="14337" width="9.5703125" style="5" customWidth="1"/>
    <col min="14338" max="14338" width="9.85546875" style="5" customWidth="1"/>
    <col min="14339" max="14339" width="49.140625" style="5" customWidth="1"/>
    <col min="14340" max="14341" width="21.7109375" style="5" customWidth="1"/>
    <col min="14342" max="14342" width="32.85546875" style="5" customWidth="1"/>
    <col min="14343" max="14343" width="25.5703125" style="5" customWidth="1"/>
    <col min="14344" max="14344" width="26.5703125" style="5" customWidth="1"/>
    <col min="14345" max="14345" width="16" style="5" customWidth="1"/>
    <col min="14346" max="14346" width="12.7109375" style="5" customWidth="1"/>
    <col min="14347" max="14347" width="11.140625" style="5" customWidth="1"/>
    <col min="14348" max="14348" width="11.5703125" style="5" customWidth="1"/>
    <col min="14349" max="14349" width="11.28515625" style="5" customWidth="1"/>
    <col min="14350" max="14350" width="29" style="5" customWidth="1"/>
    <col min="14351" max="14351" width="12.42578125" style="5" customWidth="1"/>
    <col min="14352" max="14352" width="12.85546875" style="5" customWidth="1"/>
    <col min="14353" max="14353" width="11.28515625" style="5" customWidth="1"/>
    <col min="14354" max="14354" width="14.42578125" style="5" customWidth="1"/>
    <col min="14355" max="14355" width="10.140625" style="5" customWidth="1"/>
    <col min="14356" max="14356" width="10.5703125" style="5" customWidth="1"/>
    <col min="14357" max="14357" width="9.85546875" style="5" customWidth="1"/>
    <col min="14358" max="14358" width="50.28515625" style="5" customWidth="1"/>
    <col min="14359" max="14592" width="11.42578125" style="5"/>
    <col min="14593" max="14593" width="9.5703125" style="5" customWidth="1"/>
    <col min="14594" max="14594" width="9.85546875" style="5" customWidth="1"/>
    <col min="14595" max="14595" width="49.140625" style="5" customWidth="1"/>
    <col min="14596" max="14597" width="21.7109375" style="5" customWidth="1"/>
    <col min="14598" max="14598" width="32.85546875" style="5" customWidth="1"/>
    <col min="14599" max="14599" width="25.5703125" style="5" customWidth="1"/>
    <col min="14600" max="14600" width="26.5703125" style="5" customWidth="1"/>
    <col min="14601" max="14601" width="16" style="5" customWidth="1"/>
    <col min="14602" max="14602" width="12.7109375" style="5" customWidth="1"/>
    <col min="14603" max="14603" width="11.140625" style="5" customWidth="1"/>
    <col min="14604" max="14604" width="11.5703125" style="5" customWidth="1"/>
    <col min="14605" max="14605" width="11.28515625" style="5" customWidth="1"/>
    <col min="14606" max="14606" width="29" style="5" customWidth="1"/>
    <col min="14607" max="14607" width="12.42578125" style="5" customWidth="1"/>
    <col min="14608" max="14608" width="12.85546875" style="5" customWidth="1"/>
    <col min="14609" max="14609" width="11.28515625" style="5" customWidth="1"/>
    <col min="14610" max="14610" width="14.42578125" style="5" customWidth="1"/>
    <col min="14611" max="14611" width="10.140625" style="5" customWidth="1"/>
    <col min="14612" max="14612" width="10.5703125" style="5" customWidth="1"/>
    <col min="14613" max="14613" width="9.85546875" style="5" customWidth="1"/>
    <col min="14614" max="14614" width="50.28515625" style="5" customWidth="1"/>
    <col min="14615" max="14848" width="11.42578125" style="5"/>
    <col min="14849" max="14849" width="9.5703125" style="5" customWidth="1"/>
    <col min="14850" max="14850" width="9.85546875" style="5" customWidth="1"/>
    <col min="14851" max="14851" width="49.140625" style="5" customWidth="1"/>
    <col min="14852" max="14853" width="21.7109375" style="5" customWidth="1"/>
    <col min="14854" max="14854" width="32.85546875" style="5" customWidth="1"/>
    <col min="14855" max="14855" width="25.5703125" style="5" customWidth="1"/>
    <col min="14856" max="14856" width="26.5703125" style="5" customWidth="1"/>
    <col min="14857" max="14857" width="16" style="5" customWidth="1"/>
    <col min="14858" max="14858" width="12.7109375" style="5" customWidth="1"/>
    <col min="14859" max="14859" width="11.140625" style="5" customWidth="1"/>
    <col min="14860" max="14860" width="11.5703125" style="5" customWidth="1"/>
    <col min="14861" max="14861" width="11.28515625" style="5" customWidth="1"/>
    <col min="14862" max="14862" width="29" style="5" customWidth="1"/>
    <col min="14863" max="14863" width="12.42578125" style="5" customWidth="1"/>
    <col min="14864" max="14864" width="12.85546875" style="5" customWidth="1"/>
    <col min="14865" max="14865" width="11.28515625" style="5" customWidth="1"/>
    <col min="14866" max="14866" width="14.42578125" style="5" customWidth="1"/>
    <col min="14867" max="14867" width="10.140625" style="5" customWidth="1"/>
    <col min="14868" max="14868" width="10.5703125" style="5" customWidth="1"/>
    <col min="14869" max="14869" width="9.85546875" style="5" customWidth="1"/>
    <col min="14870" max="14870" width="50.28515625" style="5" customWidth="1"/>
    <col min="14871" max="15104" width="11.42578125" style="5"/>
    <col min="15105" max="15105" width="9.5703125" style="5" customWidth="1"/>
    <col min="15106" max="15106" width="9.85546875" style="5" customWidth="1"/>
    <col min="15107" max="15107" width="49.140625" style="5" customWidth="1"/>
    <col min="15108" max="15109" width="21.7109375" style="5" customWidth="1"/>
    <col min="15110" max="15110" width="32.85546875" style="5" customWidth="1"/>
    <col min="15111" max="15111" width="25.5703125" style="5" customWidth="1"/>
    <col min="15112" max="15112" width="26.5703125" style="5" customWidth="1"/>
    <col min="15113" max="15113" width="16" style="5" customWidth="1"/>
    <col min="15114" max="15114" width="12.7109375" style="5" customWidth="1"/>
    <col min="15115" max="15115" width="11.140625" style="5" customWidth="1"/>
    <col min="15116" max="15116" width="11.5703125" style="5" customWidth="1"/>
    <col min="15117" max="15117" width="11.28515625" style="5" customWidth="1"/>
    <col min="15118" max="15118" width="29" style="5" customWidth="1"/>
    <col min="15119" max="15119" width="12.42578125" style="5" customWidth="1"/>
    <col min="15120" max="15120" width="12.85546875" style="5" customWidth="1"/>
    <col min="15121" max="15121" width="11.28515625" style="5" customWidth="1"/>
    <col min="15122" max="15122" width="14.42578125" style="5" customWidth="1"/>
    <col min="15123" max="15123" width="10.140625" style="5" customWidth="1"/>
    <col min="15124" max="15124" width="10.5703125" style="5" customWidth="1"/>
    <col min="15125" max="15125" width="9.85546875" style="5" customWidth="1"/>
    <col min="15126" max="15126" width="50.28515625" style="5" customWidth="1"/>
    <col min="15127" max="15360" width="11.42578125" style="5"/>
    <col min="15361" max="15361" width="9.5703125" style="5" customWidth="1"/>
    <col min="15362" max="15362" width="9.85546875" style="5" customWidth="1"/>
    <col min="15363" max="15363" width="49.140625" style="5" customWidth="1"/>
    <col min="15364" max="15365" width="21.7109375" style="5" customWidth="1"/>
    <col min="15366" max="15366" width="32.85546875" style="5" customWidth="1"/>
    <col min="15367" max="15367" width="25.5703125" style="5" customWidth="1"/>
    <col min="15368" max="15368" width="26.5703125" style="5" customWidth="1"/>
    <col min="15369" max="15369" width="16" style="5" customWidth="1"/>
    <col min="15370" max="15370" width="12.7109375" style="5" customWidth="1"/>
    <col min="15371" max="15371" width="11.140625" style="5" customWidth="1"/>
    <col min="15372" max="15372" width="11.5703125" style="5" customWidth="1"/>
    <col min="15373" max="15373" width="11.28515625" style="5" customWidth="1"/>
    <col min="15374" max="15374" width="29" style="5" customWidth="1"/>
    <col min="15375" max="15375" width="12.42578125" style="5" customWidth="1"/>
    <col min="15376" max="15376" width="12.85546875" style="5" customWidth="1"/>
    <col min="15377" max="15377" width="11.28515625" style="5" customWidth="1"/>
    <col min="15378" max="15378" width="14.42578125" style="5" customWidth="1"/>
    <col min="15379" max="15379" width="10.140625" style="5" customWidth="1"/>
    <col min="15380" max="15380" width="10.5703125" style="5" customWidth="1"/>
    <col min="15381" max="15381" width="9.85546875" style="5" customWidth="1"/>
    <col min="15382" max="15382" width="50.28515625" style="5" customWidth="1"/>
    <col min="15383" max="15616" width="11.42578125" style="5"/>
    <col min="15617" max="15617" width="9.5703125" style="5" customWidth="1"/>
    <col min="15618" max="15618" width="9.85546875" style="5" customWidth="1"/>
    <col min="15619" max="15619" width="49.140625" style="5" customWidth="1"/>
    <col min="15620" max="15621" width="21.7109375" style="5" customWidth="1"/>
    <col min="15622" max="15622" width="32.85546875" style="5" customWidth="1"/>
    <col min="15623" max="15623" width="25.5703125" style="5" customWidth="1"/>
    <col min="15624" max="15624" width="26.5703125" style="5" customWidth="1"/>
    <col min="15625" max="15625" width="16" style="5" customWidth="1"/>
    <col min="15626" max="15626" width="12.7109375" style="5" customWidth="1"/>
    <col min="15627" max="15627" width="11.140625" style="5" customWidth="1"/>
    <col min="15628" max="15628" width="11.5703125" style="5" customWidth="1"/>
    <col min="15629" max="15629" width="11.28515625" style="5" customWidth="1"/>
    <col min="15630" max="15630" width="29" style="5" customWidth="1"/>
    <col min="15631" max="15631" width="12.42578125" style="5" customWidth="1"/>
    <col min="15632" max="15632" width="12.85546875" style="5" customWidth="1"/>
    <col min="15633" max="15633" width="11.28515625" style="5" customWidth="1"/>
    <col min="15634" max="15634" width="14.42578125" style="5" customWidth="1"/>
    <col min="15635" max="15635" width="10.140625" style="5" customWidth="1"/>
    <col min="15636" max="15636" width="10.5703125" style="5" customWidth="1"/>
    <col min="15637" max="15637" width="9.85546875" style="5" customWidth="1"/>
    <col min="15638" max="15638" width="50.28515625" style="5" customWidth="1"/>
    <col min="15639" max="15872" width="11.42578125" style="5"/>
    <col min="15873" max="15873" width="9.5703125" style="5" customWidth="1"/>
    <col min="15874" max="15874" width="9.85546875" style="5" customWidth="1"/>
    <col min="15875" max="15875" width="49.140625" style="5" customWidth="1"/>
    <col min="15876" max="15877" width="21.7109375" style="5" customWidth="1"/>
    <col min="15878" max="15878" width="32.85546875" style="5" customWidth="1"/>
    <col min="15879" max="15879" width="25.5703125" style="5" customWidth="1"/>
    <col min="15880" max="15880" width="26.5703125" style="5" customWidth="1"/>
    <col min="15881" max="15881" width="16" style="5" customWidth="1"/>
    <col min="15882" max="15882" width="12.7109375" style="5" customWidth="1"/>
    <col min="15883" max="15883" width="11.140625" style="5" customWidth="1"/>
    <col min="15884" max="15884" width="11.5703125" style="5" customWidth="1"/>
    <col min="15885" max="15885" width="11.28515625" style="5" customWidth="1"/>
    <col min="15886" max="15886" width="29" style="5" customWidth="1"/>
    <col min="15887" max="15887" width="12.42578125" style="5" customWidth="1"/>
    <col min="15888" max="15888" width="12.85546875" style="5" customWidth="1"/>
    <col min="15889" max="15889" width="11.28515625" style="5" customWidth="1"/>
    <col min="15890" max="15890" width="14.42578125" style="5" customWidth="1"/>
    <col min="15891" max="15891" width="10.140625" style="5" customWidth="1"/>
    <col min="15892" max="15892" width="10.5703125" style="5" customWidth="1"/>
    <col min="15893" max="15893" width="9.85546875" style="5" customWidth="1"/>
    <col min="15894" max="15894" width="50.28515625" style="5" customWidth="1"/>
    <col min="15895" max="16128" width="11.42578125" style="5"/>
    <col min="16129" max="16129" width="9.5703125" style="5" customWidth="1"/>
    <col min="16130" max="16130" width="9.85546875" style="5" customWidth="1"/>
    <col min="16131" max="16131" width="49.140625" style="5" customWidth="1"/>
    <col min="16132" max="16133" width="21.7109375" style="5" customWidth="1"/>
    <col min="16134" max="16134" width="32.85546875" style="5" customWidth="1"/>
    <col min="16135" max="16135" width="25.5703125" style="5" customWidth="1"/>
    <col min="16136" max="16136" width="26.5703125" style="5" customWidth="1"/>
    <col min="16137" max="16137" width="16" style="5" customWidth="1"/>
    <col min="16138" max="16138" width="12.7109375" style="5" customWidth="1"/>
    <col min="16139" max="16139" width="11.140625" style="5" customWidth="1"/>
    <col min="16140" max="16140" width="11.5703125" style="5" customWidth="1"/>
    <col min="16141" max="16141" width="11.28515625" style="5" customWidth="1"/>
    <col min="16142" max="16142" width="29" style="5" customWidth="1"/>
    <col min="16143" max="16143" width="12.42578125" style="5" customWidth="1"/>
    <col min="16144" max="16144" width="12.85546875" style="5" customWidth="1"/>
    <col min="16145" max="16145" width="11.28515625" style="5" customWidth="1"/>
    <col min="16146" max="16146" width="14.42578125" style="5" customWidth="1"/>
    <col min="16147" max="16147" width="10.140625" style="5" customWidth="1"/>
    <col min="16148" max="16148" width="10.5703125" style="5" customWidth="1"/>
    <col min="16149" max="16149" width="9.85546875" style="5" customWidth="1"/>
    <col min="16150" max="16150" width="50.28515625" style="5" customWidth="1"/>
    <col min="16151" max="16384" width="11.42578125" style="5"/>
  </cols>
  <sheetData>
    <row r="1" spans="1:56" ht="15" customHeight="1">
      <c r="A1" s="809" t="s">
        <v>0</v>
      </c>
      <c r="B1" s="810"/>
      <c r="C1" s="810"/>
      <c r="D1" s="810"/>
      <c r="E1" s="810"/>
      <c r="F1" s="810"/>
      <c r="G1" s="810"/>
      <c r="H1" s="810"/>
      <c r="I1" s="810"/>
      <c r="J1" s="810"/>
      <c r="K1" s="810"/>
      <c r="L1" s="810"/>
      <c r="M1" s="810"/>
      <c r="N1" s="1"/>
      <c r="O1" s="2"/>
      <c r="P1" s="2"/>
      <c r="Q1" s="2"/>
      <c r="R1" s="2"/>
      <c r="S1" s="2"/>
      <c r="T1" s="2"/>
      <c r="U1" s="3"/>
      <c r="V1" s="4"/>
    </row>
    <row r="2" spans="1:56" ht="15" customHeight="1">
      <c r="A2" s="811" t="s">
        <v>1</v>
      </c>
      <c r="B2" s="812"/>
      <c r="C2" s="812"/>
      <c r="D2" s="812"/>
      <c r="E2" s="812"/>
      <c r="F2" s="812"/>
      <c r="G2" s="812"/>
      <c r="H2" s="812"/>
      <c r="I2" s="812"/>
      <c r="J2" s="812"/>
      <c r="K2" s="812"/>
      <c r="L2" s="812"/>
      <c r="M2" s="812"/>
      <c r="N2" s="4"/>
      <c r="O2" s="6"/>
      <c r="P2" s="6"/>
      <c r="Q2" s="6"/>
      <c r="R2" s="6"/>
      <c r="S2" s="6"/>
      <c r="T2" s="6"/>
      <c r="U2" s="7"/>
      <c r="V2" s="4"/>
      <c r="Z2" s="112" t="s">
        <v>1527</v>
      </c>
    </row>
    <row r="3" spans="1:56" ht="15" customHeight="1">
      <c r="A3" s="811" t="s">
        <v>2</v>
      </c>
      <c r="B3" s="812"/>
      <c r="C3" s="812"/>
      <c r="D3" s="812"/>
      <c r="E3" s="812"/>
      <c r="F3" s="812"/>
      <c r="G3" s="812"/>
      <c r="H3" s="812"/>
      <c r="I3" s="812"/>
      <c r="J3" s="812"/>
      <c r="K3" s="812"/>
      <c r="L3" s="812"/>
      <c r="M3" s="812"/>
      <c r="N3" s="4"/>
      <c r="O3" s="6"/>
      <c r="P3" s="6"/>
      <c r="Q3" s="6"/>
      <c r="R3" s="6"/>
      <c r="S3" s="6"/>
      <c r="T3" s="6"/>
      <c r="U3" s="7"/>
      <c r="V3" s="4"/>
      <c r="Z3" s="612">
        <v>40817</v>
      </c>
    </row>
    <row r="4" spans="1:56">
      <c r="A4" s="8"/>
      <c r="B4" s="9"/>
      <c r="C4" s="6"/>
      <c r="D4" s="6"/>
      <c r="E4" s="6"/>
      <c r="F4" s="6"/>
      <c r="G4" s="6"/>
      <c r="H4" s="6"/>
      <c r="I4" s="6"/>
      <c r="J4" s="6"/>
      <c r="K4" s="6"/>
      <c r="L4" s="6"/>
      <c r="M4" s="6"/>
      <c r="N4" s="4"/>
      <c r="O4" s="6"/>
      <c r="P4" s="6"/>
      <c r="Q4" s="6"/>
      <c r="R4" s="6"/>
      <c r="S4" s="6"/>
      <c r="T4" s="6"/>
      <c r="U4" s="7"/>
      <c r="V4" s="4"/>
    </row>
    <row r="5" spans="1:56" s="12" customFormat="1" ht="18" customHeight="1">
      <c r="A5" s="813" t="s">
        <v>3</v>
      </c>
      <c r="B5" s="814"/>
      <c r="C5" s="814"/>
      <c r="D5" s="814"/>
      <c r="E5" s="814"/>
      <c r="F5" s="814"/>
      <c r="G5" s="814"/>
      <c r="H5" s="814"/>
      <c r="I5" s="814"/>
      <c r="J5" s="814"/>
      <c r="K5" s="814"/>
      <c r="L5" s="814"/>
      <c r="M5" s="814"/>
      <c r="N5" s="10"/>
      <c r="O5" s="11"/>
      <c r="Q5" s="10"/>
      <c r="R5" s="10"/>
      <c r="S5" s="10"/>
      <c r="T5" s="10"/>
      <c r="U5" s="13"/>
      <c r="V5" s="10"/>
      <c r="W5" s="10"/>
      <c r="X5" s="10"/>
      <c r="Y5" s="10"/>
      <c r="Z5" s="591"/>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row>
    <row r="6" spans="1:56" s="12" customFormat="1" ht="17.25" customHeight="1">
      <c r="A6" s="813" t="s">
        <v>4</v>
      </c>
      <c r="B6" s="814"/>
      <c r="C6" s="814"/>
      <c r="D6" s="814"/>
      <c r="E6" s="814"/>
      <c r="F6" s="11"/>
      <c r="G6" s="11"/>
      <c r="H6" s="11"/>
      <c r="I6" s="11"/>
      <c r="J6" s="11"/>
      <c r="K6" s="11"/>
      <c r="L6" s="11"/>
      <c r="M6" s="11"/>
      <c r="N6" s="10"/>
      <c r="O6" s="11"/>
      <c r="Q6" s="10"/>
      <c r="R6" s="10"/>
      <c r="S6" s="10"/>
      <c r="T6" s="10"/>
      <c r="U6" s="13"/>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row>
    <row r="7" spans="1:56" s="12" customFormat="1" ht="14.25" customHeight="1">
      <c r="A7" s="813" t="s">
        <v>5</v>
      </c>
      <c r="B7" s="814"/>
      <c r="C7" s="814"/>
      <c r="D7" s="814"/>
      <c r="E7" s="814"/>
      <c r="F7" s="11"/>
      <c r="G7" s="11"/>
      <c r="H7" s="11"/>
      <c r="I7" s="11"/>
      <c r="J7" s="11"/>
      <c r="K7" s="11"/>
      <c r="L7" s="11"/>
      <c r="M7" s="11"/>
      <c r="N7" s="10"/>
      <c r="O7" s="11"/>
      <c r="Q7" s="10"/>
      <c r="R7" s="10"/>
      <c r="S7" s="10"/>
      <c r="T7" s="10"/>
      <c r="U7" s="13"/>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row>
    <row r="8" spans="1:56" s="12" customFormat="1" ht="18.75" customHeight="1" thickBot="1">
      <c r="A8" s="813" t="s">
        <v>1360</v>
      </c>
      <c r="B8" s="814"/>
      <c r="C8" s="814"/>
      <c r="D8" s="11"/>
      <c r="E8" s="11"/>
      <c r="F8" s="11"/>
      <c r="G8" s="11"/>
      <c r="H8" s="11"/>
      <c r="I8" s="11"/>
      <c r="J8" s="11"/>
      <c r="K8" s="11"/>
      <c r="L8" s="11"/>
      <c r="M8" s="11"/>
      <c r="N8" s="10"/>
      <c r="O8" s="11"/>
      <c r="Q8" s="10"/>
      <c r="R8" s="10"/>
      <c r="S8" s="10"/>
      <c r="T8" s="10"/>
      <c r="U8" s="13"/>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row>
    <row r="9" spans="1:56" s="12" customFormat="1" ht="18" customHeight="1" thickBot="1">
      <c r="A9" s="813" t="s">
        <v>2486</v>
      </c>
      <c r="B9" s="814"/>
      <c r="C9" s="814"/>
      <c r="D9" s="619">
        <f>+Z3</f>
        <v>40817</v>
      </c>
      <c r="E9" s="11"/>
      <c r="F9" s="11"/>
      <c r="G9" s="11"/>
      <c r="H9" s="11"/>
      <c r="I9" s="11"/>
      <c r="J9" s="11"/>
      <c r="K9" s="11"/>
      <c r="L9" s="815"/>
      <c r="M9" s="815"/>
      <c r="N9" s="14"/>
      <c r="O9" s="15"/>
      <c r="P9" s="16"/>
      <c r="Q9" s="14"/>
      <c r="R9" s="14"/>
      <c r="S9" s="14"/>
      <c r="T9" s="794">
        <v>40816</v>
      </c>
      <c r="U9" s="795"/>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row>
    <row r="10" spans="1:56" ht="65.25" customHeight="1" thickBot="1">
      <c r="A10" s="796" t="s">
        <v>6</v>
      </c>
      <c r="B10" s="796" t="s">
        <v>7</v>
      </c>
      <c r="C10" s="796" t="s">
        <v>8</v>
      </c>
      <c r="D10" s="798" t="s">
        <v>9</v>
      </c>
      <c r="E10" s="800" t="s">
        <v>10</v>
      </c>
      <c r="F10" s="796" t="s">
        <v>2487</v>
      </c>
      <c r="G10" s="796" t="s">
        <v>11</v>
      </c>
      <c r="H10" s="796" t="s">
        <v>12</v>
      </c>
      <c r="I10" s="800" t="s">
        <v>13</v>
      </c>
      <c r="J10" s="800" t="s">
        <v>14</v>
      </c>
      <c r="K10" s="802" t="s">
        <v>15</v>
      </c>
      <c r="L10" s="798" t="s">
        <v>16</v>
      </c>
      <c r="M10" s="800" t="s">
        <v>17</v>
      </c>
      <c r="N10" s="817" t="s">
        <v>18</v>
      </c>
      <c r="O10" s="840" t="s">
        <v>19</v>
      </c>
      <c r="P10" s="800" t="s">
        <v>20</v>
      </c>
      <c r="Q10" s="800" t="s">
        <v>21</v>
      </c>
      <c r="R10" s="800" t="s">
        <v>22</v>
      </c>
      <c r="S10" s="802" t="s">
        <v>23</v>
      </c>
      <c r="T10" s="804" t="s">
        <v>24</v>
      </c>
      <c r="U10" s="805"/>
      <c r="V10" s="4"/>
      <c r="Y10" s="800" t="s">
        <v>1528</v>
      </c>
    </row>
    <row r="11" spans="1:56" ht="26.25" customHeight="1" thickBot="1">
      <c r="A11" s="797"/>
      <c r="B11" s="797"/>
      <c r="C11" s="797"/>
      <c r="D11" s="799"/>
      <c r="E11" s="801"/>
      <c r="F11" s="797"/>
      <c r="G11" s="797"/>
      <c r="H11" s="797"/>
      <c r="I11" s="801"/>
      <c r="J11" s="801"/>
      <c r="K11" s="803"/>
      <c r="L11" s="799"/>
      <c r="M11" s="801"/>
      <c r="N11" s="818"/>
      <c r="O11" s="841"/>
      <c r="P11" s="801"/>
      <c r="Q11" s="801"/>
      <c r="R11" s="801"/>
      <c r="S11" s="803"/>
      <c r="T11" s="17" t="s">
        <v>25</v>
      </c>
      <c r="U11" s="18" t="s">
        <v>26</v>
      </c>
      <c r="V11" s="19" t="s">
        <v>27</v>
      </c>
      <c r="Y11" s="801"/>
    </row>
    <row r="12" spans="1:56" s="23" customFormat="1" ht="21" customHeight="1" thickBot="1">
      <c r="A12" s="816" t="s">
        <v>28</v>
      </c>
      <c r="B12" s="719"/>
      <c r="C12" s="719"/>
      <c r="D12" s="20"/>
      <c r="E12" s="20"/>
      <c r="F12" s="20"/>
      <c r="G12" s="20"/>
      <c r="H12" s="20"/>
      <c r="I12" s="20"/>
      <c r="J12" s="20"/>
      <c r="K12" s="20"/>
      <c r="L12" s="20"/>
      <c r="M12" s="20"/>
      <c r="N12" s="21"/>
      <c r="O12" s="113"/>
      <c r="P12" s="836"/>
      <c r="Q12" s="837"/>
      <c r="R12" s="837"/>
      <c r="S12" s="837"/>
      <c r="T12" s="838"/>
      <c r="U12" s="838"/>
      <c r="V12" s="839"/>
      <c r="W12" s="22"/>
      <c r="X12" s="22"/>
      <c r="Y12" s="111"/>
    </row>
    <row r="13" spans="1:56" s="30" customFormat="1" ht="48.75" customHeight="1">
      <c r="A13" s="735">
        <v>1</v>
      </c>
      <c r="B13" s="738">
        <v>1102002</v>
      </c>
      <c r="C13" s="715" t="s">
        <v>29</v>
      </c>
      <c r="D13" s="715" t="s">
        <v>30</v>
      </c>
      <c r="E13" s="715" t="s">
        <v>31</v>
      </c>
      <c r="F13" s="114" t="s">
        <v>32</v>
      </c>
      <c r="G13" s="114" t="s">
        <v>33</v>
      </c>
      <c r="H13" s="114" t="s">
        <v>34</v>
      </c>
      <c r="I13" s="115" t="s">
        <v>35</v>
      </c>
      <c r="J13" s="115">
        <v>1</v>
      </c>
      <c r="K13" s="116">
        <v>40413</v>
      </c>
      <c r="L13" s="116">
        <v>40512</v>
      </c>
      <c r="M13" s="117">
        <f>(+L13-K13)/7</f>
        <v>14.142857142857142</v>
      </c>
      <c r="N13" s="783" t="s">
        <v>36</v>
      </c>
      <c r="O13" s="178">
        <v>1</v>
      </c>
      <c r="P13" s="119">
        <f>IF(O13/J13&gt;1,1,+O13/J13)</f>
        <v>1</v>
      </c>
      <c r="Q13" s="120">
        <f>+M13*P13</f>
        <v>14.142857142857142</v>
      </c>
      <c r="R13" s="120">
        <f>IF(L13&lt;=$T$9,Q13,0)</f>
        <v>14.142857142857142</v>
      </c>
      <c r="S13" s="120">
        <f>IF($T$9&gt;=L13,M13,0)</f>
        <v>14.142857142857142</v>
      </c>
      <c r="T13" s="121"/>
      <c r="U13" s="121"/>
      <c r="V13" s="122"/>
      <c r="W13" s="123">
        <f>IF(P13=100%,2,0)</f>
        <v>2</v>
      </c>
      <c r="X13" s="123">
        <f>IF(L13&lt;$Z$3,0,1)</f>
        <v>0</v>
      </c>
      <c r="Y13" s="124" t="str">
        <f>IF(W13+X13&gt;1,"CUMPLIDA",IF(X13=1,"EN TERMINO","VENCIDA"))</f>
        <v>CUMPLIDA</v>
      </c>
    </row>
    <row r="14" spans="1:56" s="30" customFormat="1" ht="82.5" customHeight="1" thickBot="1">
      <c r="A14" s="736"/>
      <c r="B14" s="739"/>
      <c r="C14" s="717"/>
      <c r="D14" s="717"/>
      <c r="E14" s="717"/>
      <c r="F14" s="125" t="s">
        <v>37</v>
      </c>
      <c r="G14" s="125" t="s">
        <v>38</v>
      </c>
      <c r="H14" s="125" t="s">
        <v>39</v>
      </c>
      <c r="I14" s="126" t="s">
        <v>40</v>
      </c>
      <c r="J14" s="126">
        <v>1</v>
      </c>
      <c r="K14" s="127">
        <v>40483</v>
      </c>
      <c r="L14" s="127">
        <v>40543</v>
      </c>
      <c r="M14" s="128">
        <f t="shared" ref="M14:M77" si="0">(+L14-K14)/7</f>
        <v>8.5714285714285712</v>
      </c>
      <c r="N14" s="784"/>
      <c r="O14" s="129">
        <v>1</v>
      </c>
      <c r="P14" s="130">
        <f t="shared" ref="P14:P77" si="1">IF(O14/J14&gt;1,1,+O14/J14)</f>
        <v>1</v>
      </c>
      <c r="Q14" s="131">
        <f t="shared" ref="Q14:Q77" si="2">+M14*P14</f>
        <v>8.5714285714285712</v>
      </c>
      <c r="R14" s="131">
        <f>IF(L14&lt;=$T$9,Q14,0)</f>
        <v>8.5714285714285712</v>
      </c>
      <c r="S14" s="131">
        <f>IF($T$9&gt;=L14,M14,0)</f>
        <v>8.5714285714285712</v>
      </c>
      <c r="T14" s="132"/>
      <c r="U14" s="132"/>
      <c r="V14" s="133"/>
      <c r="W14" s="134">
        <f t="shared" ref="W14:W77" si="3">IF(P14=100%,2,0)</f>
        <v>2</v>
      </c>
      <c r="X14" s="134">
        <f t="shared" ref="X14:X77" si="4">IF(L14&lt;$Z$3,0,1)</f>
        <v>0</v>
      </c>
      <c r="Y14" s="135" t="str">
        <f t="shared" ref="Y14:Y77" si="5">IF(W14+X14&gt;1,"CUMPLIDA",IF(X14=1,"EN TERMINO","VENCIDA"))</f>
        <v>CUMPLIDA</v>
      </c>
    </row>
    <row r="15" spans="1:56" s="30" customFormat="1" ht="140.25" customHeight="1" thickBot="1">
      <c r="A15" s="136">
        <v>2</v>
      </c>
      <c r="B15" s="137">
        <v>1103002</v>
      </c>
      <c r="C15" s="138" t="s">
        <v>41</v>
      </c>
      <c r="D15" s="138" t="s">
        <v>42</v>
      </c>
      <c r="E15" s="139" t="s">
        <v>43</v>
      </c>
      <c r="F15" s="140" t="s">
        <v>44</v>
      </c>
      <c r="G15" s="140" t="s">
        <v>45</v>
      </c>
      <c r="H15" s="140" t="s">
        <v>46</v>
      </c>
      <c r="I15" s="141" t="s">
        <v>47</v>
      </c>
      <c r="J15" s="141">
        <v>1</v>
      </c>
      <c r="K15" s="142">
        <v>40413</v>
      </c>
      <c r="L15" s="142">
        <v>40543</v>
      </c>
      <c r="M15" s="143">
        <f t="shared" si="0"/>
        <v>18.571428571428573</v>
      </c>
      <c r="N15" s="144" t="s">
        <v>36</v>
      </c>
      <c r="O15" s="145">
        <v>1</v>
      </c>
      <c r="P15" s="146">
        <f t="shared" si="1"/>
        <v>1</v>
      </c>
      <c r="Q15" s="147">
        <f t="shared" si="2"/>
        <v>18.571428571428573</v>
      </c>
      <c r="R15" s="147">
        <f t="shared" ref="R15:R77" si="6">IF(L15&lt;=$T$9,Q15,0)</f>
        <v>18.571428571428573</v>
      </c>
      <c r="S15" s="147">
        <f t="shared" ref="S15:S77" si="7">IF($T$9&gt;=L15,M15,0)</f>
        <v>18.571428571428573</v>
      </c>
      <c r="T15" s="148"/>
      <c r="U15" s="148"/>
      <c r="V15" s="149"/>
      <c r="W15" s="150">
        <f t="shared" si="3"/>
        <v>2</v>
      </c>
      <c r="X15" s="150">
        <f t="shared" si="4"/>
        <v>0</v>
      </c>
      <c r="Y15" s="151" t="str">
        <f t="shared" si="5"/>
        <v>CUMPLIDA</v>
      </c>
    </row>
    <row r="16" spans="1:56" s="30" customFormat="1" ht="125.25" customHeight="1" thickBot="1">
      <c r="A16" s="136">
        <v>3</v>
      </c>
      <c r="B16" s="137">
        <v>1904001</v>
      </c>
      <c r="C16" s="138" t="s">
        <v>48</v>
      </c>
      <c r="D16" s="138" t="s">
        <v>30</v>
      </c>
      <c r="E16" s="139" t="s">
        <v>49</v>
      </c>
      <c r="F16" s="140" t="s">
        <v>50</v>
      </c>
      <c r="G16" s="140" t="s">
        <v>51</v>
      </c>
      <c r="H16" s="140" t="s">
        <v>52</v>
      </c>
      <c r="I16" s="141" t="s">
        <v>53</v>
      </c>
      <c r="J16" s="152">
        <v>1</v>
      </c>
      <c r="K16" s="142">
        <v>40422</v>
      </c>
      <c r="L16" s="142">
        <v>40543</v>
      </c>
      <c r="M16" s="143">
        <f t="shared" si="0"/>
        <v>17.285714285714285</v>
      </c>
      <c r="N16" s="144" t="s">
        <v>54</v>
      </c>
      <c r="O16" s="153">
        <v>1</v>
      </c>
      <c r="P16" s="146">
        <f t="shared" si="1"/>
        <v>1</v>
      </c>
      <c r="Q16" s="147">
        <f t="shared" si="2"/>
        <v>17.285714285714285</v>
      </c>
      <c r="R16" s="147">
        <f t="shared" si="6"/>
        <v>17.285714285714285</v>
      </c>
      <c r="S16" s="147">
        <f t="shared" si="7"/>
        <v>17.285714285714285</v>
      </c>
      <c r="T16" s="148"/>
      <c r="U16" s="148"/>
      <c r="V16" s="149"/>
      <c r="W16" s="150">
        <f t="shared" si="3"/>
        <v>2</v>
      </c>
      <c r="X16" s="150">
        <f t="shared" si="4"/>
        <v>0</v>
      </c>
      <c r="Y16" s="151" t="str">
        <f t="shared" si="5"/>
        <v>CUMPLIDA</v>
      </c>
    </row>
    <row r="17" spans="1:25" s="32" customFormat="1" ht="150.75" customHeight="1" thickBot="1">
      <c r="A17" s="136">
        <v>4</v>
      </c>
      <c r="B17" s="137">
        <v>1904001</v>
      </c>
      <c r="C17" s="138" t="s">
        <v>55</v>
      </c>
      <c r="D17" s="138" t="s">
        <v>56</v>
      </c>
      <c r="E17" s="139" t="s">
        <v>57</v>
      </c>
      <c r="F17" s="140" t="s">
        <v>44</v>
      </c>
      <c r="G17" s="140" t="s">
        <v>58</v>
      </c>
      <c r="H17" s="140" t="s">
        <v>59</v>
      </c>
      <c r="I17" s="141" t="s">
        <v>47</v>
      </c>
      <c r="J17" s="141">
        <v>1</v>
      </c>
      <c r="K17" s="142">
        <v>40413</v>
      </c>
      <c r="L17" s="142">
        <v>40543</v>
      </c>
      <c r="M17" s="143">
        <f t="shared" si="0"/>
        <v>18.571428571428573</v>
      </c>
      <c r="N17" s="144" t="s">
        <v>36</v>
      </c>
      <c r="O17" s="145">
        <v>1</v>
      </c>
      <c r="P17" s="146">
        <f t="shared" si="1"/>
        <v>1</v>
      </c>
      <c r="Q17" s="147">
        <f t="shared" si="2"/>
        <v>18.571428571428573</v>
      </c>
      <c r="R17" s="147">
        <f t="shared" si="6"/>
        <v>18.571428571428573</v>
      </c>
      <c r="S17" s="147">
        <f t="shared" si="7"/>
        <v>18.571428571428573</v>
      </c>
      <c r="T17" s="148"/>
      <c r="U17" s="148"/>
      <c r="V17" s="149"/>
      <c r="W17" s="150">
        <f t="shared" si="3"/>
        <v>2</v>
      </c>
      <c r="X17" s="150">
        <f t="shared" si="4"/>
        <v>0</v>
      </c>
      <c r="Y17" s="151" t="str">
        <f t="shared" si="5"/>
        <v>CUMPLIDA</v>
      </c>
    </row>
    <row r="18" spans="1:25" s="30" customFormat="1" ht="409.5" customHeight="1" thickBot="1">
      <c r="A18" s="136">
        <v>5</v>
      </c>
      <c r="B18" s="137">
        <v>1201002</v>
      </c>
      <c r="C18" s="138" t="s">
        <v>60</v>
      </c>
      <c r="D18" s="138" t="s">
        <v>61</v>
      </c>
      <c r="E18" s="139" t="s">
        <v>62</v>
      </c>
      <c r="F18" s="140" t="s">
        <v>63</v>
      </c>
      <c r="G18" s="140" t="s">
        <v>64</v>
      </c>
      <c r="H18" s="140" t="s">
        <v>65</v>
      </c>
      <c r="I18" s="141" t="s">
        <v>66</v>
      </c>
      <c r="J18" s="141">
        <v>1</v>
      </c>
      <c r="K18" s="142">
        <v>40344</v>
      </c>
      <c r="L18" s="142">
        <v>40543</v>
      </c>
      <c r="M18" s="143">
        <f t="shared" si="0"/>
        <v>28.428571428571427</v>
      </c>
      <c r="N18" s="144" t="s">
        <v>67</v>
      </c>
      <c r="O18" s="154">
        <v>1</v>
      </c>
      <c r="P18" s="146">
        <f t="shared" si="1"/>
        <v>1</v>
      </c>
      <c r="Q18" s="147">
        <f t="shared" si="2"/>
        <v>28.428571428571427</v>
      </c>
      <c r="R18" s="147">
        <f t="shared" si="6"/>
        <v>28.428571428571427</v>
      </c>
      <c r="S18" s="147">
        <f t="shared" si="7"/>
        <v>28.428571428571427</v>
      </c>
      <c r="T18" s="148"/>
      <c r="U18" s="148"/>
      <c r="V18" s="155"/>
      <c r="W18" s="150">
        <f t="shared" si="3"/>
        <v>2</v>
      </c>
      <c r="X18" s="150">
        <f t="shared" si="4"/>
        <v>0</v>
      </c>
      <c r="Y18" s="151" t="str">
        <f t="shared" si="5"/>
        <v>CUMPLIDA</v>
      </c>
    </row>
    <row r="19" spans="1:25" s="30" customFormat="1" ht="153.75" thickBot="1">
      <c r="A19" s="136">
        <v>6</v>
      </c>
      <c r="B19" s="137">
        <v>1201002</v>
      </c>
      <c r="C19" s="138" t="s">
        <v>68</v>
      </c>
      <c r="D19" s="138" t="s">
        <v>69</v>
      </c>
      <c r="E19" s="139" t="s">
        <v>70</v>
      </c>
      <c r="F19" s="140" t="s">
        <v>71</v>
      </c>
      <c r="G19" s="140" t="s">
        <v>72</v>
      </c>
      <c r="H19" s="140" t="s">
        <v>73</v>
      </c>
      <c r="I19" s="141" t="s">
        <v>74</v>
      </c>
      <c r="J19" s="152">
        <v>1</v>
      </c>
      <c r="K19" s="142">
        <v>40422</v>
      </c>
      <c r="L19" s="142">
        <v>40787</v>
      </c>
      <c r="M19" s="143">
        <f t="shared" si="0"/>
        <v>52.142857142857146</v>
      </c>
      <c r="N19" s="144" t="s">
        <v>67</v>
      </c>
      <c r="O19" s="145">
        <v>0</v>
      </c>
      <c r="P19" s="146">
        <f t="shared" si="1"/>
        <v>0</v>
      </c>
      <c r="Q19" s="147">
        <f t="shared" si="2"/>
        <v>0</v>
      </c>
      <c r="R19" s="147">
        <f t="shared" si="6"/>
        <v>0</v>
      </c>
      <c r="S19" s="147">
        <f t="shared" si="7"/>
        <v>52.142857142857146</v>
      </c>
      <c r="T19" s="148"/>
      <c r="U19" s="148"/>
      <c r="V19" s="149"/>
      <c r="W19" s="150">
        <f t="shared" si="3"/>
        <v>0</v>
      </c>
      <c r="X19" s="150">
        <f t="shared" si="4"/>
        <v>0</v>
      </c>
      <c r="Y19" s="151" t="str">
        <f t="shared" si="5"/>
        <v>VENCIDA</v>
      </c>
    </row>
    <row r="20" spans="1:25" s="30" customFormat="1" ht="195.75" customHeight="1" thickBot="1">
      <c r="A20" s="136">
        <v>7</v>
      </c>
      <c r="B20" s="137">
        <v>1101002</v>
      </c>
      <c r="C20" s="138" t="s">
        <v>75</v>
      </c>
      <c r="D20" s="138" t="s">
        <v>76</v>
      </c>
      <c r="E20" s="139" t="s">
        <v>77</v>
      </c>
      <c r="F20" s="140" t="s">
        <v>78</v>
      </c>
      <c r="G20" s="140" t="s">
        <v>79</v>
      </c>
      <c r="H20" s="140" t="s">
        <v>80</v>
      </c>
      <c r="I20" s="141" t="s">
        <v>81</v>
      </c>
      <c r="J20" s="141">
        <v>1</v>
      </c>
      <c r="K20" s="142">
        <v>40422</v>
      </c>
      <c r="L20" s="142">
        <v>40787</v>
      </c>
      <c r="M20" s="143">
        <f t="shared" si="0"/>
        <v>52.142857142857146</v>
      </c>
      <c r="N20" s="144" t="s">
        <v>67</v>
      </c>
      <c r="O20" s="218">
        <v>0</v>
      </c>
      <c r="P20" s="146">
        <f t="shared" si="1"/>
        <v>0</v>
      </c>
      <c r="Q20" s="147">
        <f t="shared" si="2"/>
        <v>0</v>
      </c>
      <c r="R20" s="147">
        <f t="shared" si="6"/>
        <v>0</v>
      </c>
      <c r="S20" s="147">
        <f t="shared" si="7"/>
        <v>52.142857142857146</v>
      </c>
      <c r="T20" s="148"/>
      <c r="U20" s="148"/>
      <c r="V20" s="149"/>
      <c r="W20" s="150">
        <f t="shared" si="3"/>
        <v>0</v>
      </c>
      <c r="X20" s="150">
        <f t="shared" si="4"/>
        <v>0</v>
      </c>
      <c r="Y20" s="151" t="str">
        <f t="shared" si="5"/>
        <v>VENCIDA</v>
      </c>
    </row>
    <row r="21" spans="1:25" s="30" customFormat="1" ht="192" thickBot="1">
      <c r="A21" s="136">
        <v>8</v>
      </c>
      <c r="B21" s="137">
        <v>1201002</v>
      </c>
      <c r="C21" s="138" t="s">
        <v>82</v>
      </c>
      <c r="D21" s="156" t="s">
        <v>83</v>
      </c>
      <c r="E21" s="139" t="s">
        <v>84</v>
      </c>
      <c r="F21" s="140" t="s">
        <v>85</v>
      </c>
      <c r="G21" s="140" t="s">
        <v>86</v>
      </c>
      <c r="H21" s="140" t="s">
        <v>87</v>
      </c>
      <c r="I21" s="141" t="s">
        <v>88</v>
      </c>
      <c r="J21" s="141">
        <v>2</v>
      </c>
      <c r="K21" s="142">
        <v>40422</v>
      </c>
      <c r="L21" s="142">
        <v>40575</v>
      </c>
      <c r="M21" s="143">
        <f t="shared" si="0"/>
        <v>21.857142857142858</v>
      </c>
      <c r="N21" s="144" t="s">
        <v>67</v>
      </c>
      <c r="O21" s="145">
        <v>2</v>
      </c>
      <c r="P21" s="146">
        <f t="shared" si="1"/>
        <v>1</v>
      </c>
      <c r="Q21" s="147">
        <f t="shared" si="2"/>
        <v>21.857142857142858</v>
      </c>
      <c r="R21" s="147">
        <f t="shared" si="6"/>
        <v>21.857142857142858</v>
      </c>
      <c r="S21" s="147">
        <f t="shared" si="7"/>
        <v>21.857142857142858</v>
      </c>
      <c r="T21" s="148"/>
      <c r="U21" s="148"/>
      <c r="V21" s="155"/>
      <c r="W21" s="150">
        <f t="shared" si="3"/>
        <v>2</v>
      </c>
      <c r="X21" s="150">
        <f t="shared" si="4"/>
        <v>0</v>
      </c>
      <c r="Y21" s="151" t="str">
        <f t="shared" si="5"/>
        <v>CUMPLIDA</v>
      </c>
    </row>
    <row r="22" spans="1:25" s="30" customFormat="1" ht="161.25" customHeight="1" thickBot="1">
      <c r="A22" s="136">
        <v>9</v>
      </c>
      <c r="B22" s="137">
        <v>1904001</v>
      </c>
      <c r="C22" s="138" t="s">
        <v>89</v>
      </c>
      <c r="D22" s="138" t="s">
        <v>90</v>
      </c>
      <c r="E22" s="139" t="s">
        <v>91</v>
      </c>
      <c r="F22" s="140" t="s">
        <v>92</v>
      </c>
      <c r="G22" s="140" t="s">
        <v>93</v>
      </c>
      <c r="H22" s="140" t="s">
        <v>94</v>
      </c>
      <c r="I22" s="141" t="s">
        <v>95</v>
      </c>
      <c r="J22" s="157">
        <v>4</v>
      </c>
      <c r="K22" s="142">
        <v>40452</v>
      </c>
      <c r="L22" s="142">
        <v>40817</v>
      </c>
      <c r="M22" s="143">
        <f t="shared" si="0"/>
        <v>52.142857142857146</v>
      </c>
      <c r="N22" s="144" t="s">
        <v>67</v>
      </c>
      <c r="O22" s="153">
        <v>0</v>
      </c>
      <c r="P22" s="146">
        <f t="shared" si="1"/>
        <v>0</v>
      </c>
      <c r="Q22" s="147">
        <f t="shared" si="2"/>
        <v>0</v>
      </c>
      <c r="R22" s="147">
        <f t="shared" si="6"/>
        <v>0</v>
      </c>
      <c r="S22" s="147">
        <f t="shared" si="7"/>
        <v>0</v>
      </c>
      <c r="T22" s="148"/>
      <c r="U22" s="148"/>
      <c r="V22" s="155"/>
      <c r="W22" s="150">
        <f t="shared" si="3"/>
        <v>0</v>
      </c>
      <c r="X22" s="150">
        <f t="shared" si="4"/>
        <v>1</v>
      </c>
      <c r="Y22" s="151" t="str">
        <f t="shared" si="5"/>
        <v>EN TERMINO</v>
      </c>
    </row>
    <row r="23" spans="1:25" s="30" customFormat="1" ht="409.5" customHeight="1" thickBot="1">
      <c r="A23" s="136">
        <v>10</v>
      </c>
      <c r="B23" s="137">
        <v>1201002</v>
      </c>
      <c r="C23" s="138" t="s">
        <v>96</v>
      </c>
      <c r="D23" s="138" t="s">
        <v>97</v>
      </c>
      <c r="E23" s="139" t="s">
        <v>98</v>
      </c>
      <c r="F23" s="158" t="s">
        <v>99</v>
      </c>
      <c r="G23" s="158" t="s">
        <v>100</v>
      </c>
      <c r="H23" s="158" t="s">
        <v>101</v>
      </c>
      <c r="I23" s="159" t="s">
        <v>102</v>
      </c>
      <c r="J23" s="160">
        <v>1</v>
      </c>
      <c r="K23" s="161">
        <v>40452</v>
      </c>
      <c r="L23" s="161">
        <v>40574</v>
      </c>
      <c r="M23" s="143">
        <f t="shared" si="0"/>
        <v>17.428571428571427</v>
      </c>
      <c r="N23" s="144" t="s">
        <v>103</v>
      </c>
      <c r="O23" s="162">
        <v>1</v>
      </c>
      <c r="P23" s="146">
        <f t="shared" si="1"/>
        <v>1</v>
      </c>
      <c r="Q23" s="147">
        <f t="shared" si="2"/>
        <v>17.428571428571427</v>
      </c>
      <c r="R23" s="147">
        <f t="shared" si="6"/>
        <v>17.428571428571427</v>
      </c>
      <c r="S23" s="147">
        <f t="shared" si="7"/>
        <v>17.428571428571427</v>
      </c>
      <c r="T23" s="148"/>
      <c r="U23" s="148"/>
      <c r="V23" s="149"/>
      <c r="W23" s="150">
        <f t="shared" si="3"/>
        <v>2</v>
      </c>
      <c r="X23" s="150">
        <f t="shared" si="4"/>
        <v>0</v>
      </c>
      <c r="Y23" s="151" t="str">
        <f t="shared" si="5"/>
        <v>CUMPLIDA</v>
      </c>
    </row>
    <row r="24" spans="1:25" s="30" customFormat="1" ht="128.25" thickBot="1">
      <c r="A24" s="136">
        <v>11</v>
      </c>
      <c r="B24" s="137">
        <v>1904001</v>
      </c>
      <c r="C24" s="138" t="s">
        <v>104</v>
      </c>
      <c r="D24" s="138" t="s">
        <v>105</v>
      </c>
      <c r="E24" s="139" t="s">
        <v>106</v>
      </c>
      <c r="F24" s="163" t="s">
        <v>107</v>
      </c>
      <c r="G24" s="158" t="s">
        <v>108</v>
      </c>
      <c r="H24" s="158" t="s">
        <v>109</v>
      </c>
      <c r="I24" s="159" t="s">
        <v>53</v>
      </c>
      <c r="J24" s="160">
        <v>1</v>
      </c>
      <c r="K24" s="161">
        <v>40422</v>
      </c>
      <c r="L24" s="161">
        <v>40482</v>
      </c>
      <c r="M24" s="143">
        <f t="shared" si="0"/>
        <v>8.5714285714285712</v>
      </c>
      <c r="N24" s="144" t="s">
        <v>103</v>
      </c>
      <c r="O24" s="153">
        <v>1</v>
      </c>
      <c r="P24" s="146">
        <f t="shared" si="1"/>
        <v>1</v>
      </c>
      <c r="Q24" s="147">
        <f t="shared" si="2"/>
        <v>8.5714285714285712</v>
      </c>
      <c r="R24" s="147">
        <f t="shared" si="6"/>
        <v>8.5714285714285712</v>
      </c>
      <c r="S24" s="147">
        <f t="shared" si="7"/>
        <v>8.5714285714285712</v>
      </c>
      <c r="T24" s="148"/>
      <c r="U24" s="148"/>
      <c r="V24" s="155"/>
      <c r="W24" s="150">
        <f t="shared" si="3"/>
        <v>2</v>
      </c>
      <c r="X24" s="150">
        <f t="shared" si="4"/>
        <v>0</v>
      </c>
      <c r="Y24" s="151" t="str">
        <f t="shared" si="5"/>
        <v>CUMPLIDA</v>
      </c>
    </row>
    <row r="25" spans="1:25" s="30" customFormat="1" ht="127.5" customHeight="1" thickBot="1">
      <c r="A25" s="136">
        <v>12</v>
      </c>
      <c r="B25" s="137">
        <v>1904001</v>
      </c>
      <c r="C25" s="138" t="s">
        <v>110</v>
      </c>
      <c r="D25" s="138" t="s">
        <v>111</v>
      </c>
      <c r="E25" s="139" t="s">
        <v>112</v>
      </c>
      <c r="F25" s="158" t="s">
        <v>113</v>
      </c>
      <c r="G25" s="158" t="s">
        <v>114</v>
      </c>
      <c r="H25" s="158" t="s">
        <v>115</v>
      </c>
      <c r="I25" s="159" t="s">
        <v>116</v>
      </c>
      <c r="J25" s="159">
        <v>1</v>
      </c>
      <c r="K25" s="161">
        <v>40452</v>
      </c>
      <c r="L25" s="161">
        <v>40574</v>
      </c>
      <c r="M25" s="143">
        <f t="shared" si="0"/>
        <v>17.428571428571427</v>
      </c>
      <c r="N25" s="144" t="s">
        <v>117</v>
      </c>
      <c r="O25" s="145">
        <v>1</v>
      </c>
      <c r="P25" s="146">
        <f t="shared" si="1"/>
        <v>1</v>
      </c>
      <c r="Q25" s="147">
        <f t="shared" si="2"/>
        <v>17.428571428571427</v>
      </c>
      <c r="R25" s="147">
        <f t="shared" si="6"/>
        <v>17.428571428571427</v>
      </c>
      <c r="S25" s="147">
        <f t="shared" si="7"/>
        <v>17.428571428571427</v>
      </c>
      <c r="T25" s="148"/>
      <c r="U25" s="148"/>
      <c r="V25" s="149"/>
      <c r="W25" s="150">
        <f t="shared" si="3"/>
        <v>2</v>
      </c>
      <c r="X25" s="150">
        <f t="shared" si="4"/>
        <v>0</v>
      </c>
      <c r="Y25" s="151" t="str">
        <f t="shared" si="5"/>
        <v>CUMPLIDA</v>
      </c>
    </row>
    <row r="26" spans="1:25" s="30" customFormat="1" ht="309" customHeight="1" thickBot="1">
      <c r="A26" s="136">
        <v>13</v>
      </c>
      <c r="B26" s="137">
        <v>1102002</v>
      </c>
      <c r="C26" s="138" t="s">
        <v>118</v>
      </c>
      <c r="D26" s="138" t="s">
        <v>119</v>
      </c>
      <c r="E26" s="139" t="s">
        <v>120</v>
      </c>
      <c r="F26" s="140" t="s">
        <v>121</v>
      </c>
      <c r="G26" s="140" t="s">
        <v>122</v>
      </c>
      <c r="H26" s="140" t="s">
        <v>123</v>
      </c>
      <c r="I26" s="141" t="s">
        <v>124</v>
      </c>
      <c r="J26" s="164">
        <v>1</v>
      </c>
      <c r="K26" s="142">
        <v>40422</v>
      </c>
      <c r="L26" s="142">
        <v>40786</v>
      </c>
      <c r="M26" s="143">
        <f t="shared" si="0"/>
        <v>52</v>
      </c>
      <c r="N26" s="165" t="s">
        <v>36</v>
      </c>
      <c r="O26" s="145">
        <v>0</v>
      </c>
      <c r="P26" s="146">
        <f t="shared" si="1"/>
        <v>0</v>
      </c>
      <c r="Q26" s="147">
        <f t="shared" si="2"/>
        <v>0</v>
      </c>
      <c r="R26" s="147">
        <f t="shared" si="6"/>
        <v>0</v>
      </c>
      <c r="S26" s="147">
        <f t="shared" si="7"/>
        <v>52</v>
      </c>
      <c r="T26" s="148"/>
      <c r="U26" s="148"/>
      <c r="V26" s="149"/>
      <c r="W26" s="150">
        <f t="shared" si="3"/>
        <v>0</v>
      </c>
      <c r="X26" s="150">
        <f t="shared" si="4"/>
        <v>0</v>
      </c>
      <c r="Y26" s="151" t="str">
        <f t="shared" si="5"/>
        <v>VENCIDA</v>
      </c>
    </row>
    <row r="27" spans="1:25" s="30" customFormat="1" ht="166.5" customHeight="1" thickBot="1">
      <c r="A27" s="136">
        <v>14</v>
      </c>
      <c r="B27" s="137">
        <v>1102001</v>
      </c>
      <c r="C27" s="138" t="s">
        <v>125</v>
      </c>
      <c r="D27" s="138" t="s">
        <v>126</v>
      </c>
      <c r="E27" s="139" t="s">
        <v>127</v>
      </c>
      <c r="F27" s="140" t="s">
        <v>128</v>
      </c>
      <c r="G27" s="140" t="s">
        <v>129</v>
      </c>
      <c r="H27" s="140" t="s">
        <v>130</v>
      </c>
      <c r="I27" s="141" t="s">
        <v>131</v>
      </c>
      <c r="J27" s="164">
        <v>1</v>
      </c>
      <c r="K27" s="142">
        <v>40436</v>
      </c>
      <c r="L27" s="142">
        <v>40724</v>
      </c>
      <c r="M27" s="143">
        <f t="shared" si="0"/>
        <v>41.142857142857146</v>
      </c>
      <c r="N27" s="144" t="s">
        <v>36</v>
      </c>
      <c r="O27" s="145">
        <v>0</v>
      </c>
      <c r="P27" s="146">
        <f t="shared" si="1"/>
        <v>0</v>
      </c>
      <c r="Q27" s="147">
        <f t="shared" si="2"/>
        <v>0</v>
      </c>
      <c r="R27" s="147">
        <f t="shared" si="6"/>
        <v>0</v>
      </c>
      <c r="S27" s="147">
        <f t="shared" si="7"/>
        <v>41.142857142857146</v>
      </c>
      <c r="T27" s="148"/>
      <c r="U27" s="148"/>
      <c r="V27" s="149"/>
      <c r="W27" s="150">
        <f t="shared" si="3"/>
        <v>0</v>
      </c>
      <c r="X27" s="150">
        <f t="shared" si="4"/>
        <v>0</v>
      </c>
      <c r="Y27" s="151" t="str">
        <f t="shared" si="5"/>
        <v>VENCIDA</v>
      </c>
    </row>
    <row r="28" spans="1:25" s="30" customFormat="1" ht="240.75" customHeight="1" thickBot="1">
      <c r="A28" s="136">
        <v>15</v>
      </c>
      <c r="B28" s="137">
        <v>1103002</v>
      </c>
      <c r="C28" s="138" t="s">
        <v>132</v>
      </c>
      <c r="D28" s="138" t="s">
        <v>133</v>
      </c>
      <c r="E28" s="139" t="s">
        <v>134</v>
      </c>
      <c r="F28" s="140" t="s">
        <v>135</v>
      </c>
      <c r="G28" s="140" t="s">
        <v>136</v>
      </c>
      <c r="H28" s="140" t="s">
        <v>137</v>
      </c>
      <c r="I28" s="141" t="s">
        <v>138</v>
      </c>
      <c r="J28" s="164">
        <v>1</v>
      </c>
      <c r="K28" s="142">
        <v>40422</v>
      </c>
      <c r="L28" s="142">
        <v>40637</v>
      </c>
      <c r="M28" s="143">
        <f t="shared" si="0"/>
        <v>30.714285714285715</v>
      </c>
      <c r="N28" s="144" t="s">
        <v>36</v>
      </c>
      <c r="O28" s="145">
        <v>1</v>
      </c>
      <c r="P28" s="146">
        <f t="shared" si="1"/>
        <v>1</v>
      </c>
      <c r="Q28" s="147">
        <f t="shared" si="2"/>
        <v>30.714285714285715</v>
      </c>
      <c r="R28" s="147">
        <f t="shared" si="6"/>
        <v>30.714285714285715</v>
      </c>
      <c r="S28" s="147">
        <f t="shared" si="7"/>
        <v>30.714285714285715</v>
      </c>
      <c r="T28" s="148"/>
      <c r="U28" s="148"/>
      <c r="V28" s="149"/>
      <c r="W28" s="150">
        <f t="shared" si="3"/>
        <v>2</v>
      </c>
      <c r="X28" s="150">
        <f t="shared" si="4"/>
        <v>0</v>
      </c>
      <c r="Y28" s="151" t="str">
        <f t="shared" si="5"/>
        <v>CUMPLIDA</v>
      </c>
    </row>
    <row r="29" spans="1:25" s="30" customFormat="1" ht="147.75" customHeight="1" thickBot="1">
      <c r="A29" s="136">
        <v>16</v>
      </c>
      <c r="B29" s="137">
        <v>1103002</v>
      </c>
      <c r="C29" s="138" t="s">
        <v>139</v>
      </c>
      <c r="D29" s="138" t="s">
        <v>140</v>
      </c>
      <c r="E29" s="139" t="s">
        <v>141</v>
      </c>
      <c r="F29" s="140" t="s">
        <v>142</v>
      </c>
      <c r="G29" s="140" t="s">
        <v>143</v>
      </c>
      <c r="H29" s="140" t="s">
        <v>144</v>
      </c>
      <c r="I29" s="141" t="s">
        <v>145</v>
      </c>
      <c r="J29" s="166">
        <v>1</v>
      </c>
      <c r="K29" s="142">
        <v>40422</v>
      </c>
      <c r="L29" s="142">
        <v>40603</v>
      </c>
      <c r="M29" s="143">
        <f t="shared" si="0"/>
        <v>25.857142857142858</v>
      </c>
      <c r="N29" s="144" t="s">
        <v>146</v>
      </c>
      <c r="O29" s="162">
        <v>1</v>
      </c>
      <c r="P29" s="146">
        <f t="shared" si="1"/>
        <v>1</v>
      </c>
      <c r="Q29" s="147">
        <f t="shared" si="2"/>
        <v>25.857142857142858</v>
      </c>
      <c r="R29" s="147">
        <f t="shared" si="6"/>
        <v>25.857142857142858</v>
      </c>
      <c r="S29" s="147">
        <f t="shared" si="7"/>
        <v>25.857142857142858</v>
      </c>
      <c r="T29" s="148"/>
      <c r="U29" s="148"/>
      <c r="V29" s="149"/>
      <c r="W29" s="150">
        <f t="shared" si="3"/>
        <v>2</v>
      </c>
      <c r="X29" s="150">
        <f t="shared" si="4"/>
        <v>0</v>
      </c>
      <c r="Y29" s="151" t="str">
        <f t="shared" si="5"/>
        <v>CUMPLIDA</v>
      </c>
    </row>
    <row r="30" spans="1:25" s="30" customFormat="1" ht="308.25" customHeight="1" thickBot="1">
      <c r="A30" s="136">
        <v>17</v>
      </c>
      <c r="B30" s="137">
        <v>1103002</v>
      </c>
      <c r="C30" s="138" t="s">
        <v>147</v>
      </c>
      <c r="D30" s="138" t="s">
        <v>148</v>
      </c>
      <c r="E30" s="139" t="s">
        <v>149</v>
      </c>
      <c r="F30" s="158" t="s">
        <v>150</v>
      </c>
      <c r="G30" s="158" t="s">
        <v>151</v>
      </c>
      <c r="H30" s="158" t="s">
        <v>152</v>
      </c>
      <c r="I30" s="159" t="s">
        <v>153</v>
      </c>
      <c r="J30" s="159">
        <v>1</v>
      </c>
      <c r="K30" s="161">
        <v>40544</v>
      </c>
      <c r="L30" s="161">
        <v>40694</v>
      </c>
      <c r="M30" s="143">
        <f t="shared" si="0"/>
        <v>21.428571428571427</v>
      </c>
      <c r="N30" s="144" t="s">
        <v>54</v>
      </c>
      <c r="O30" s="145">
        <v>1</v>
      </c>
      <c r="P30" s="146">
        <f t="shared" si="1"/>
        <v>1</v>
      </c>
      <c r="Q30" s="147">
        <f t="shared" si="2"/>
        <v>21.428571428571427</v>
      </c>
      <c r="R30" s="147">
        <f t="shared" si="6"/>
        <v>21.428571428571427</v>
      </c>
      <c r="S30" s="147">
        <f t="shared" si="7"/>
        <v>21.428571428571427</v>
      </c>
      <c r="T30" s="148"/>
      <c r="U30" s="148"/>
      <c r="V30" s="149"/>
      <c r="W30" s="150">
        <f t="shared" si="3"/>
        <v>2</v>
      </c>
      <c r="X30" s="150">
        <f t="shared" si="4"/>
        <v>0</v>
      </c>
      <c r="Y30" s="151" t="str">
        <f t="shared" si="5"/>
        <v>CUMPLIDA</v>
      </c>
    </row>
    <row r="31" spans="1:25" s="30" customFormat="1" ht="111.75" customHeight="1" thickBot="1">
      <c r="A31" s="136">
        <v>18</v>
      </c>
      <c r="B31" s="137">
        <v>1103002</v>
      </c>
      <c r="C31" s="138" t="s">
        <v>154</v>
      </c>
      <c r="D31" s="138" t="s">
        <v>155</v>
      </c>
      <c r="E31" s="139" t="s">
        <v>156</v>
      </c>
      <c r="F31" s="140" t="s">
        <v>157</v>
      </c>
      <c r="G31" s="140" t="s">
        <v>158</v>
      </c>
      <c r="H31" s="140" t="s">
        <v>159</v>
      </c>
      <c r="I31" s="141" t="s">
        <v>160</v>
      </c>
      <c r="J31" s="164">
        <v>1</v>
      </c>
      <c r="K31" s="142">
        <v>40436</v>
      </c>
      <c r="L31" s="142">
        <v>40648</v>
      </c>
      <c r="M31" s="143">
        <f t="shared" si="0"/>
        <v>30.285714285714285</v>
      </c>
      <c r="N31" s="144" t="s">
        <v>146</v>
      </c>
      <c r="O31" s="162">
        <v>1</v>
      </c>
      <c r="P31" s="146">
        <f t="shared" si="1"/>
        <v>1</v>
      </c>
      <c r="Q31" s="147">
        <f t="shared" si="2"/>
        <v>30.285714285714285</v>
      </c>
      <c r="R31" s="147">
        <f t="shared" si="6"/>
        <v>30.285714285714285</v>
      </c>
      <c r="S31" s="147">
        <f t="shared" si="7"/>
        <v>30.285714285714285</v>
      </c>
      <c r="T31" s="148"/>
      <c r="U31" s="148"/>
      <c r="V31" s="149"/>
      <c r="W31" s="150">
        <f t="shared" si="3"/>
        <v>2</v>
      </c>
      <c r="X31" s="150">
        <f t="shared" si="4"/>
        <v>0</v>
      </c>
      <c r="Y31" s="151" t="str">
        <f t="shared" si="5"/>
        <v>CUMPLIDA</v>
      </c>
    </row>
    <row r="32" spans="1:25" s="30" customFormat="1" ht="116.25" customHeight="1">
      <c r="A32" s="735">
        <v>19</v>
      </c>
      <c r="B32" s="738">
        <v>1103002</v>
      </c>
      <c r="C32" s="715" t="s">
        <v>161</v>
      </c>
      <c r="D32" s="715" t="s">
        <v>162</v>
      </c>
      <c r="E32" s="715" t="s">
        <v>163</v>
      </c>
      <c r="F32" s="176" t="s">
        <v>164</v>
      </c>
      <c r="G32" s="176" t="s">
        <v>165</v>
      </c>
      <c r="H32" s="176" t="s">
        <v>166</v>
      </c>
      <c r="I32" s="176" t="s">
        <v>167</v>
      </c>
      <c r="J32" s="177">
        <v>2</v>
      </c>
      <c r="K32" s="167">
        <v>40422</v>
      </c>
      <c r="L32" s="168">
        <v>40542</v>
      </c>
      <c r="M32" s="117">
        <f t="shared" si="0"/>
        <v>17.142857142857142</v>
      </c>
      <c r="N32" s="783" t="s">
        <v>168</v>
      </c>
      <c r="O32" s="178">
        <v>2</v>
      </c>
      <c r="P32" s="119">
        <f t="shared" si="1"/>
        <v>1</v>
      </c>
      <c r="Q32" s="120">
        <f t="shared" si="2"/>
        <v>17.142857142857142</v>
      </c>
      <c r="R32" s="120">
        <f t="shared" si="6"/>
        <v>17.142857142857142</v>
      </c>
      <c r="S32" s="120">
        <f t="shared" si="7"/>
        <v>17.142857142857142</v>
      </c>
      <c r="T32" s="121"/>
      <c r="U32" s="121"/>
      <c r="V32" s="122"/>
      <c r="W32" s="123">
        <f t="shared" si="3"/>
        <v>2</v>
      </c>
      <c r="X32" s="123">
        <f t="shared" si="4"/>
        <v>0</v>
      </c>
      <c r="Y32" s="124" t="str">
        <f t="shared" si="5"/>
        <v>CUMPLIDA</v>
      </c>
    </row>
    <row r="33" spans="1:25" s="30" customFormat="1" ht="116.25" customHeight="1" thickBot="1">
      <c r="A33" s="736"/>
      <c r="B33" s="739"/>
      <c r="C33" s="717"/>
      <c r="D33" s="717"/>
      <c r="E33" s="717"/>
      <c r="F33" s="179" t="s">
        <v>169</v>
      </c>
      <c r="G33" s="179" t="s">
        <v>170</v>
      </c>
      <c r="H33" s="179" t="s">
        <v>171</v>
      </c>
      <c r="I33" s="179" t="s">
        <v>172</v>
      </c>
      <c r="J33" s="180">
        <v>6</v>
      </c>
      <c r="K33" s="181">
        <v>40452</v>
      </c>
      <c r="L33" s="182">
        <v>40542</v>
      </c>
      <c r="M33" s="128">
        <f t="shared" si="0"/>
        <v>12.857142857142858</v>
      </c>
      <c r="N33" s="784"/>
      <c r="O33" s="129">
        <v>6</v>
      </c>
      <c r="P33" s="130">
        <f t="shared" si="1"/>
        <v>1</v>
      </c>
      <c r="Q33" s="131">
        <f t="shared" si="2"/>
        <v>12.857142857142858</v>
      </c>
      <c r="R33" s="131">
        <f t="shared" si="6"/>
        <v>12.857142857142858</v>
      </c>
      <c r="S33" s="131">
        <f t="shared" si="7"/>
        <v>12.857142857142858</v>
      </c>
      <c r="T33" s="132"/>
      <c r="U33" s="132"/>
      <c r="V33" s="133"/>
      <c r="W33" s="134">
        <f t="shared" si="3"/>
        <v>2</v>
      </c>
      <c r="X33" s="134">
        <f t="shared" si="4"/>
        <v>0</v>
      </c>
      <c r="Y33" s="135" t="str">
        <f t="shared" si="5"/>
        <v>CUMPLIDA</v>
      </c>
    </row>
    <row r="34" spans="1:25" s="30" customFormat="1" ht="177" customHeight="1" thickBot="1">
      <c r="A34" s="136">
        <v>20</v>
      </c>
      <c r="B34" s="137">
        <v>1103002</v>
      </c>
      <c r="C34" s="138" t="s">
        <v>173</v>
      </c>
      <c r="D34" s="138" t="s">
        <v>174</v>
      </c>
      <c r="E34" s="139" t="s">
        <v>175</v>
      </c>
      <c r="F34" s="140" t="s">
        <v>176</v>
      </c>
      <c r="G34" s="140" t="s">
        <v>177</v>
      </c>
      <c r="H34" s="140" t="s">
        <v>178</v>
      </c>
      <c r="I34" s="141" t="s">
        <v>179</v>
      </c>
      <c r="J34" s="164">
        <v>1</v>
      </c>
      <c r="K34" s="142">
        <v>40436</v>
      </c>
      <c r="L34" s="142">
        <v>40725</v>
      </c>
      <c r="M34" s="143">
        <f t="shared" si="0"/>
        <v>41.285714285714285</v>
      </c>
      <c r="N34" s="144" t="s">
        <v>36</v>
      </c>
      <c r="O34" s="153">
        <v>0</v>
      </c>
      <c r="P34" s="146">
        <f t="shared" si="1"/>
        <v>0</v>
      </c>
      <c r="Q34" s="147">
        <f t="shared" si="2"/>
        <v>0</v>
      </c>
      <c r="R34" s="147">
        <f t="shared" si="6"/>
        <v>0</v>
      </c>
      <c r="S34" s="147">
        <f t="shared" si="7"/>
        <v>41.285714285714285</v>
      </c>
      <c r="T34" s="148"/>
      <c r="U34" s="148"/>
      <c r="V34" s="149"/>
      <c r="W34" s="150">
        <f t="shared" si="3"/>
        <v>0</v>
      </c>
      <c r="X34" s="150">
        <f t="shared" si="4"/>
        <v>0</v>
      </c>
      <c r="Y34" s="151" t="str">
        <f t="shared" si="5"/>
        <v>VENCIDA</v>
      </c>
    </row>
    <row r="35" spans="1:25" s="30" customFormat="1" ht="133.5" customHeight="1" thickBot="1">
      <c r="A35" s="136">
        <v>21</v>
      </c>
      <c r="B35" s="137">
        <v>1202002</v>
      </c>
      <c r="C35" s="138" t="s">
        <v>180</v>
      </c>
      <c r="D35" s="138" t="s">
        <v>181</v>
      </c>
      <c r="E35" s="139" t="s">
        <v>182</v>
      </c>
      <c r="F35" s="140" t="s">
        <v>183</v>
      </c>
      <c r="G35" s="140" t="s">
        <v>184</v>
      </c>
      <c r="H35" s="140" t="s">
        <v>185</v>
      </c>
      <c r="I35" s="141" t="s">
        <v>186</v>
      </c>
      <c r="J35" s="164">
        <v>1</v>
      </c>
      <c r="K35" s="142">
        <v>40436</v>
      </c>
      <c r="L35" s="142">
        <v>40724</v>
      </c>
      <c r="M35" s="143">
        <f t="shared" si="0"/>
        <v>41.142857142857146</v>
      </c>
      <c r="N35" s="144" t="s">
        <v>36</v>
      </c>
      <c r="O35" s="153">
        <v>0</v>
      </c>
      <c r="P35" s="146">
        <f t="shared" si="1"/>
        <v>0</v>
      </c>
      <c r="Q35" s="147">
        <f t="shared" si="2"/>
        <v>0</v>
      </c>
      <c r="R35" s="147">
        <f t="shared" si="6"/>
        <v>0</v>
      </c>
      <c r="S35" s="147">
        <f t="shared" si="7"/>
        <v>41.142857142857146</v>
      </c>
      <c r="T35" s="148"/>
      <c r="U35" s="148"/>
      <c r="V35" s="149"/>
      <c r="W35" s="150">
        <f t="shared" si="3"/>
        <v>0</v>
      </c>
      <c r="X35" s="150">
        <f t="shared" si="4"/>
        <v>0</v>
      </c>
      <c r="Y35" s="151" t="str">
        <f t="shared" si="5"/>
        <v>VENCIDA</v>
      </c>
    </row>
    <row r="36" spans="1:25" s="30" customFormat="1" ht="93.75" customHeight="1" thickBot="1">
      <c r="A36" s="136">
        <v>22</v>
      </c>
      <c r="B36" s="137">
        <v>1103002</v>
      </c>
      <c r="C36" s="138" t="s">
        <v>187</v>
      </c>
      <c r="D36" s="138" t="s">
        <v>155</v>
      </c>
      <c r="E36" s="139" t="s">
        <v>188</v>
      </c>
      <c r="F36" s="140" t="s">
        <v>189</v>
      </c>
      <c r="G36" s="140" t="s">
        <v>190</v>
      </c>
      <c r="H36" s="140" t="s">
        <v>191</v>
      </c>
      <c r="I36" s="141" t="s">
        <v>192</v>
      </c>
      <c r="J36" s="171">
        <v>1</v>
      </c>
      <c r="K36" s="142">
        <v>40436</v>
      </c>
      <c r="L36" s="142">
        <v>40576</v>
      </c>
      <c r="M36" s="143">
        <f t="shared" si="0"/>
        <v>20</v>
      </c>
      <c r="N36" s="144" t="s">
        <v>36</v>
      </c>
      <c r="O36" s="153">
        <v>1</v>
      </c>
      <c r="P36" s="146">
        <f t="shared" si="1"/>
        <v>1</v>
      </c>
      <c r="Q36" s="147">
        <f t="shared" si="2"/>
        <v>20</v>
      </c>
      <c r="R36" s="147">
        <f t="shared" si="6"/>
        <v>20</v>
      </c>
      <c r="S36" s="147">
        <f t="shared" si="7"/>
        <v>20</v>
      </c>
      <c r="T36" s="148"/>
      <c r="U36" s="148"/>
      <c r="V36" s="149"/>
      <c r="W36" s="150">
        <f t="shared" si="3"/>
        <v>2</v>
      </c>
      <c r="X36" s="150">
        <f t="shared" si="4"/>
        <v>0</v>
      </c>
      <c r="Y36" s="151" t="str">
        <f t="shared" si="5"/>
        <v>CUMPLIDA</v>
      </c>
    </row>
    <row r="37" spans="1:25" s="30" customFormat="1" ht="154.5" customHeight="1" thickBot="1">
      <c r="A37" s="136">
        <v>23</v>
      </c>
      <c r="B37" s="137">
        <v>1202002</v>
      </c>
      <c r="C37" s="138" t="s">
        <v>193</v>
      </c>
      <c r="D37" s="138" t="s">
        <v>155</v>
      </c>
      <c r="E37" s="139" t="s">
        <v>194</v>
      </c>
      <c r="F37" s="140" t="s">
        <v>195</v>
      </c>
      <c r="G37" s="140" t="s">
        <v>196</v>
      </c>
      <c r="H37" s="140" t="s">
        <v>197</v>
      </c>
      <c r="I37" s="141" t="s">
        <v>198</v>
      </c>
      <c r="J37" s="164">
        <v>1</v>
      </c>
      <c r="K37" s="142">
        <v>40436</v>
      </c>
      <c r="L37" s="142">
        <v>40724</v>
      </c>
      <c r="M37" s="143">
        <f t="shared" si="0"/>
        <v>41.142857142857146</v>
      </c>
      <c r="N37" s="144" t="s">
        <v>36</v>
      </c>
      <c r="O37" s="145">
        <v>1</v>
      </c>
      <c r="P37" s="146">
        <f t="shared" si="1"/>
        <v>1</v>
      </c>
      <c r="Q37" s="147">
        <f t="shared" si="2"/>
        <v>41.142857142857146</v>
      </c>
      <c r="R37" s="147">
        <f t="shared" si="6"/>
        <v>41.142857142857146</v>
      </c>
      <c r="S37" s="147">
        <f t="shared" si="7"/>
        <v>41.142857142857146</v>
      </c>
      <c r="T37" s="148"/>
      <c r="U37" s="148"/>
      <c r="V37" s="149"/>
      <c r="W37" s="150">
        <f t="shared" si="3"/>
        <v>2</v>
      </c>
      <c r="X37" s="150">
        <f t="shared" si="4"/>
        <v>0</v>
      </c>
      <c r="Y37" s="151" t="str">
        <f t="shared" si="5"/>
        <v>CUMPLIDA</v>
      </c>
    </row>
    <row r="38" spans="1:25" s="30" customFormat="1" ht="106.5" customHeight="1">
      <c r="A38" s="735">
        <v>24</v>
      </c>
      <c r="B38" s="738">
        <v>1202002</v>
      </c>
      <c r="C38" s="738" t="s">
        <v>199</v>
      </c>
      <c r="D38" s="738" t="s">
        <v>200</v>
      </c>
      <c r="E38" s="779" t="s">
        <v>201</v>
      </c>
      <c r="F38" s="176" t="s">
        <v>202</v>
      </c>
      <c r="G38" s="176" t="s">
        <v>203</v>
      </c>
      <c r="H38" s="176" t="s">
        <v>204</v>
      </c>
      <c r="I38" s="177" t="s">
        <v>205</v>
      </c>
      <c r="J38" s="177">
        <v>2</v>
      </c>
      <c r="K38" s="183">
        <v>40422</v>
      </c>
      <c r="L38" s="183">
        <v>40543</v>
      </c>
      <c r="M38" s="117">
        <f t="shared" si="0"/>
        <v>17.285714285714285</v>
      </c>
      <c r="N38" s="783" t="s">
        <v>206</v>
      </c>
      <c r="O38" s="178">
        <v>2</v>
      </c>
      <c r="P38" s="119">
        <f t="shared" si="1"/>
        <v>1</v>
      </c>
      <c r="Q38" s="120">
        <f t="shared" si="2"/>
        <v>17.285714285714285</v>
      </c>
      <c r="R38" s="120">
        <f t="shared" si="6"/>
        <v>17.285714285714285</v>
      </c>
      <c r="S38" s="120">
        <f t="shared" si="7"/>
        <v>17.285714285714285</v>
      </c>
      <c r="T38" s="121"/>
      <c r="U38" s="121"/>
      <c r="V38" s="122" t="s">
        <v>2460</v>
      </c>
      <c r="W38" s="123">
        <f t="shared" si="3"/>
        <v>2</v>
      </c>
      <c r="X38" s="123">
        <f t="shared" si="4"/>
        <v>0</v>
      </c>
      <c r="Y38" s="124" t="str">
        <f t="shared" si="5"/>
        <v>CUMPLIDA</v>
      </c>
    </row>
    <row r="39" spans="1:25" s="30" customFormat="1" ht="77.25" customHeight="1" thickBot="1">
      <c r="A39" s="736"/>
      <c r="B39" s="739"/>
      <c r="C39" s="739"/>
      <c r="D39" s="739"/>
      <c r="E39" s="780"/>
      <c r="F39" s="125" t="s">
        <v>207</v>
      </c>
      <c r="G39" s="125" t="s">
        <v>208</v>
      </c>
      <c r="H39" s="125" t="s">
        <v>209</v>
      </c>
      <c r="I39" s="126" t="s">
        <v>210</v>
      </c>
      <c r="J39" s="184">
        <v>1</v>
      </c>
      <c r="K39" s="127">
        <v>40436</v>
      </c>
      <c r="L39" s="127">
        <v>40801</v>
      </c>
      <c r="M39" s="128">
        <f t="shared" si="0"/>
        <v>52.142857142857146</v>
      </c>
      <c r="N39" s="784"/>
      <c r="O39" s="129">
        <v>1</v>
      </c>
      <c r="P39" s="130">
        <f t="shared" si="1"/>
        <v>1</v>
      </c>
      <c r="Q39" s="131">
        <f t="shared" si="2"/>
        <v>52.142857142857146</v>
      </c>
      <c r="R39" s="131">
        <f t="shared" si="6"/>
        <v>52.142857142857146</v>
      </c>
      <c r="S39" s="131">
        <f t="shared" si="7"/>
        <v>52.142857142857146</v>
      </c>
      <c r="T39" s="132"/>
      <c r="U39" s="132"/>
      <c r="V39" s="583" t="s">
        <v>2459</v>
      </c>
      <c r="W39" s="134">
        <f t="shared" si="3"/>
        <v>2</v>
      </c>
      <c r="X39" s="134">
        <f t="shared" si="4"/>
        <v>0</v>
      </c>
      <c r="Y39" s="135" t="str">
        <f t="shared" si="5"/>
        <v>CUMPLIDA</v>
      </c>
    </row>
    <row r="40" spans="1:25" s="30" customFormat="1" ht="89.25" customHeight="1" thickBot="1">
      <c r="A40" s="136">
        <v>25</v>
      </c>
      <c r="B40" s="137">
        <v>1103002</v>
      </c>
      <c r="C40" s="138" t="s">
        <v>211</v>
      </c>
      <c r="D40" s="156" t="s">
        <v>155</v>
      </c>
      <c r="E40" s="139" t="s">
        <v>212</v>
      </c>
      <c r="F40" s="140" t="s">
        <v>213</v>
      </c>
      <c r="G40" s="140" t="s">
        <v>214</v>
      </c>
      <c r="H40" s="140" t="s">
        <v>215</v>
      </c>
      <c r="I40" s="141" t="s">
        <v>216</v>
      </c>
      <c r="J40" s="164">
        <v>1</v>
      </c>
      <c r="K40" s="142">
        <v>40436</v>
      </c>
      <c r="L40" s="142">
        <v>40543</v>
      </c>
      <c r="M40" s="143">
        <f t="shared" si="0"/>
        <v>15.285714285714286</v>
      </c>
      <c r="N40" s="144" t="s">
        <v>36</v>
      </c>
      <c r="O40" s="145">
        <v>1</v>
      </c>
      <c r="P40" s="146">
        <f t="shared" si="1"/>
        <v>1</v>
      </c>
      <c r="Q40" s="147">
        <f t="shared" si="2"/>
        <v>15.285714285714286</v>
      </c>
      <c r="R40" s="147">
        <f t="shared" si="6"/>
        <v>15.285714285714286</v>
      </c>
      <c r="S40" s="147">
        <f t="shared" si="7"/>
        <v>15.285714285714286</v>
      </c>
      <c r="T40" s="148"/>
      <c r="U40" s="148"/>
      <c r="V40" s="155"/>
      <c r="W40" s="150">
        <f t="shared" si="3"/>
        <v>2</v>
      </c>
      <c r="X40" s="150">
        <f t="shared" si="4"/>
        <v>0</v>
      </c>
      <c r="Y40" s="151" t="str">
        <f t="shared" si="5"/>
        <v>CUMPLIDA</v>
      </c>
    </row>
    <row r="41" spans="1:25" s="30" customFormat="1" ht="168.75" customHeight="1" thickBot="1">
      <c r="A41" s="136">
        <v>26</v>
      </c>
      <c r="B41" s="137">
        <v>1202001</v>
      </c>
      <c r="C41" s="138" t="s">
        <v>217</v>
      </c>
      <c r="D41" s="156" t="s">
        <v>155</v>
      </c>
      <c r="E41" s="139" t="s">
        <v>218</v>
      </c>
      <c r="F41" s="140" t="s">
        <v>219</v>
      </c>
      <c r="G41" s="140" t="s">
        <v>220</v>
      </c>
      <c r="H41" s="140" t="s">
        <v>221</v>
      </c>
      <c r="I41" s="141" t="s">
        <v>222</v>
      </c>
      <c r="J41" s="171">
        <v>1</v>
      </c>
      <c r="K41" s="142">
        <v>40422</v>
      </c>
      <c r="L41" s="142">
        <v>40543</v>
      </c>
      <c r="M41" s="143">
        <f t="shared" si="0"/>
        <v>17.285714285714285</v>
      </c>
      <c r="N41" s="144" t="s">
        <v>36</v>
      </c>
      <c r="O41" s="153">
        <v>1</v>
      </c>
      <c r="P41" s="146">
        <f t="shared" si="1"/>
        <v>1</v>
      </c>
      <c r="Q41" s="147">
        <f t="shared" si="2"/>
        <v>17.285714285714285</v>
      </c>
      <c r="R41" s="147">
        <f t="shared" si="6"/>
        <v>17.285714285714285</v>
      </c>
      <c r="S41" s="147">
        <f t="shared" si="7"/>
        <v>17.285714285714285</v>
      </c>
      <c r="T41" s="148"/>
      <c r="U41" s="148"/>
      <c r="V41" s="149"/>
      <c r="W41" s="150">
        <f t="shared" si="3"/>
        <v>2</v>
      </c>
      <c r="X41" s="150">
        <f t="shared" si="4"/>
        <v>0</v>
      </c>
      <c r="Y41" s="151" t="str">
        <f t="shared" si="5"/>
        <v>CUMPLIDA</v>
      </c>
    </row>
    <row r="42" spans="1:25" s="30" customFormat="1" ht="237" customHeight="1" thickBot="1">
      <c r="A42" s="136">
        <v>27</v>
      </c>
      <c r="B42" s="137">
        <v>1202001</v>
      </c>
      <c r="C42" s="138" t="s">
        <v>223</v>
      </c>
      <c r="D42" s="156" t="s">
        <v>155</v>
      </c>
      <c r="E42" s="139" t="s">
        <v>224</v>
      </c>
      <c r="F42" s="140" t="s">
        <v>225</v>
      </c>
      <c r="G42" s="140" t="s">
        <v>226</v>
      </c>
      <c r="H42" s="140" t="s">
        <v>227</v>
      </c>
      <c r="I42" s="141" t="s">
        <v>228</v>
      </c>
      <c r="J42" s="172">
        <v>1</v>
      </c>
      <c r="K42" s="142">
        <v>40422</v>
      </c>
      <c r="L42" s="142">
        <v>40543</v>
      </c>
      <c r="M42" s="143">
        <f t="shared" si="0"/>
        <v>17.285714285714285</v>
      </c>
      <c r="N42" s="144" t="s">
        <v>36</v>
      </c>
      <c r="O42" s="145">
        <v>1</v>
      </c>
      <c r="P42" s="146">
        <f t="shared" si="1"/>
        <v>1</v>
      </c>
      <c r="Q42" s="147">
        <f t="shared" si="2"/>
        <v>17.285714285714285</v>
      </c>
      <c r="R42" s="147">
        <f t="shared" si="6"/>
        <v>17.285714285714285</v>
      </c>
      <c r="S42" s="147">
        <f t="shared" si="7"/>
        <v>17.285714285714285</v>
      </c>
      <c r="T42" s="148"/>
      <c r="U42" s="148"/>
      <c r="V42" s="149"/>
      <c r="W42" s="150">
        <f t="shared" si="3"/>
        <v>2</v>
      </c>
      <c r="X42" s="150">
        <f t="shared" si="4"/>
        <v>0</v>
      </c>
      <c r="Y42" s="151" t="str">
        <f t="shared" si="5"/>
        <v>CUMPLIDA</v>
      </c>
    </row>
    <row r="43" spans="1:25" s="30" customFormat="1" ht="280.5" customHeight="1" thickBot="1">
      <c r="A43" s="136">
        <v>28</v>
      </c>
      <c r="B43" s="137">
        <v>1103002</v>
      </c>
      <c r="C43" s="138" t="s">
        <v>229</v>
      </c>
      <c r="D43" s="138" t="s">
        <v>230</v>
      </c>
      <c r="E43" s="139" t="s">
        <v>231</v>
      </c>
      <c r="F43" s="140" t="s">
        <v>232</v>
      </c>
      <c r="G43" s="140" t="s">
        <v>233</v>
      </c>
      <c r="H43" s="140" t="s">
        <v>234</v>
      </c>
      <c r="I43" s="141" t="s">
        <v>235</v>
      </c>
      <c r="J43" s="171">
        <v>1</v>
      </c>
      <c r="K43" s="142">
        <v>40422</v>
      </c>
      <c r="L43" s="142">
        <v>40786</v>
      </c>
      <c r="M43" s="143">
        <f t="shared" si="0"/>
        <v>52</v>
      </c>
      <c r="N43" s="144" t="s">
        <v>67</v>
      </c>
      <c r="O43" s="153">
        <v>1</v>
      </c>
      <c r="P43" s="146">
        <f t="shared" si="1"/>
        <v>1</v>
      </c>
      <c r="Q43" s="147">
        <f t="shared" si="2"/>
        <v>52</v>
      </c>
      <c r="R43" s="147">
        <f t="shared" si="6"/>
        <v>52</v>
      </c>
      <c r="S43" s="147">
        <f t="shared" si="7"/>
        <v>52</v>
      </c>
      <c r="T43" s="148"/>
      <c r="U43" s="148"/>
      <c r="V43" s="149"/>
      <c r="W43" s="150">
        <f t="shared" si="3"/>
        <v>2</v>
      </c>
      <c r="X43" s="150">
        <f t="shared" si="4"/>
        <v>0</v>
      </c>
      <c r="Y43" s="151" t="str">
        <f t="shared" si="5"/>
        <v>CUMPLIDA</v>
      </c>
    </row>
    <row r="44" spans="1:25" s="30" customFormat="1" ht="257.25" customHeight="1" thickBot="1">
      <c r="A44" s="136">
        <v>29</v>
      </c>
      <c r="B44" s="137">
        <v>1103002</v>
      </c>
      <c r="C44" s="138" t="s">
        <v>236</v>
      </c>
      <c r="D44" s="138" t="s">
        <v>230</v>
      </c>
      <c r="E44" s="139" t="s">
        <v>237</v>
      </c>
      <c r="F44" s="140" t="s">
        <v>238</v>
      </c>
      <c r="G44" s="140" t="s">
        <v>239</v>
      </c>
      <c r="H44" s="173" t="s">
        <v>240</v>
      </c>
      <c r="I44" s="141" t="s">
        <v>241</v>
      </c>
      <c r="J44" s="164">
        <v>1</v>
      </c>
      <c r="K44" s="142">
        <v>40422</v>
      </c>
      <c r="L44" s="142">
        <v>40543</v>
      </c>
      <c r="M44" s="143">
        <f t="shared" si="0"/>
        <v>17.285714285714285</v>
      </c>
      <c r="N44" s="144" t="s">
        <v>67</v>
      </c>
      <c r="O44" s="145">
        <v>1</v>
      </c>
      <c r="P44" s="146">
        <f t="shared" si="1"/>
        <v>1</v>
      </c>
      <c r="Q44" s="147">
        <f t="shared" si="2"/>
        <v>17.285714285714285</v>
      </c>
      <c r="R44" s="147">
        <f t="shared" si="6"/>
        <v>17.285714285714285</v>
      </c>
      <c r="S44" s="147">
        <f t="shared" si="7"/>
        <v>17.285714285714285</v>
      </c>
      <c r="T44" s="148"/>
      <c r="U44" s="148"/>
      <c r="V44" s="149"/>
      <c r="W44" s="150">
        <f t="shared" si="3"/>
        <v>2</v>
      </c>
      <c r="X44" s="150">
        <f t="shared" si="4"/>
        <v>0</v>
      </c>
      <c r="Y44" s="151" t="str">
        <f t="shared" si="5"/>
        <v>CUMPLIDA</v>
      </c>
    </row>
    <row r="45" spans="1:25" s="30" customFormat="1" ht="212.25" customHeight="1" thickBot="1">
      <c r="A45" s="136">
        <v>30</v>
      </c>
      <c r="B45" s="137">
        <v>1103002</v>
      </c>
      <c r="C45" s="138" t="s">
        <v>242</v>
      </c>
      <c r="D45" s="138" t="s">
        <v>243</v>
      </c>
      <c r="E45" s="139" t="s">
        <v>244</v>
      </c>
      <c r="F45" s="140" t="s">
        <v>245</v>
      </c>
      <c r="G45" s="140" t="s">
        <v>246</v>
      </c>
      <c r="H45" s="140" t="s">
        <v>247</v>
      </c>
      <c r="I45" s="141" t="s">
        <v>248</v>
      </c>
      <c r="J45" s="172">
        <v>1</v>
      </c>
      <c r="K45" s="142">
        <v>40422</v>
      </c>
      <c r="L45" s="142">
        <v>40543</v>
      </c>
      <c r="M45" s="143">
        <f t="shared" si="0"/>
        <v>17.285714285714285</v>
      </c>
      <c r="N45" s="144" t="s">
        <v>146</v>
      </c>
      <c r="O45" s="145">
        <v>1</v>
      </c>
      <c r="P45" s="146">
        <f t="shared" si="1"/>
        <v>1</v>
      </c>
      <c r="Q45" s="147">
        <f t="shared" si="2"/>
        <v>17.285714285714285</v>
      </c>
      <c r="R45" s="147">
        <f t="shared" si="6"/>
        <v>17.285714285714285</v>
      </c>
      <c r="S45" s="147">
        <f t="shared" si="7"/>
        <v>17.285714285714285</v>
      </c>
      <c r="T45" s="148"/>
      <c r="U45" s="148"/>
      <c r="V45" s="149"/>
      <c r="W45" s="150">
        <f t="shared" si="3"/>
        <v>2</v>
      </c>
      <c r="X45" s="150">
        <f t="shared" si="4"/>
        <v>0</v>
      </c>
      <c r="Y45" s="151" t="str">
        <f t="shared" si="5"/>
        <v>CUMPLIDA</v>
      </c>
    </row>
    <row r="46" spans="1:25" s="30" customFormat="1" ht="144" customHeight="1" thickBot="1">
      <c r="A46" s="136">
        <v>31</v>
      </c>
      <c r="B46" s="137">
        <v>1103002</v>
      </c>
      <c r="C46" s="138" t="s">
        <v>249</v>
      </c>
      <c r="D46" s="138" t="s">
        <v>250</v>
      </c>
      <c r="E46" s="139" t="s">
        <v>251</v>
      </c>
      <c r="F46" s="140" t="s">
        <v>252</v>
      </c>
      <c r="G46" s="140" t="s">
        <v>253</v>
      </c>
      <c r="H46" s="140" t="s">
        <v>254</v>
      </c>
      <c r="I46" s="141" t="s">
        <v>255</v>
      </c>
      <c r="J46" s="174">
        <v>1</v>
      </c>
      <c r="K46" s="142">
        <v>40422</v>
      </c>
      <c r="L46" s="142">
        <v>40543</v>
      </c>
      <c r="M46" s="143">
        <f t="shared" si="0"/>
        <v>17.285714285714285</v>
      </c>
      <c r="N46" s="144" t="s">
        <v>36</v>
      </c>
      <c r="O46" s="145">
        <v>1</v>
      </c>
      <c r="P46" s="146">
        <f t="shared" si="1"/>
        <v>1</v>
      </c>
      <c r="Q46" s="147">
        <f t="shared" si="2"/>
        <v>17.285714285714285</v>
      </c>
      <c r="R46" s="147">
        <f t="shared" si="6"/>
        <v>17.285714285714285</v>
      </c>
      <c r="S46" s="147">
        <f t="shared" si="7"/>
        <v>17.285714285714285</v>
      </c>
      <c r="T46" s="148"/>
      <c r="U46" s="148"/>
      <c r="V46" s="149"/>
      <c r="W46" s="150">
        <f t="shared" si="3"/>
        <v>2</v>
      </c>
      <c r="X46" s="150">
        <f t="shared" si="4"/>
        <v>0</v>
      </c>
      <c r="Y46" s="151" t="str">
        <f t="shared" si="5"/>
        <v>CUMPLIDA</v>
      </c>
    </row>
    <row r="47" spans="1:25" s="30" customFormat="1" ht="106.5" customHeight="1" thickBot="1">
      <c r="A47" s="136">
        <v>32</v>
      </c>
      <c r="B47" s="137">
        <v>1103002</v>
      </c>
      <c r="C47" s="138" t="s">
        <v>256</v>
      </c>
      <c r="D47" s="138" t="s">
        <v>257</v>
      </c>
      <c r="E47" s="139" t="s">
        <v>258</v>
      </c>
      <c r="F47" s="140" t="s">
        <v>259</v>
      </c>
      <c r="G47" s="140" t="s">
        <v>260</v>
      </c>
      <c r="H47" s="140" t="s">
        <v>261</v>
      </c>
      <c r="I47" s="141" t="s">
        <v>262</v>
      </c>
      <c r="J47" s="171">
        <v>1</v>
      </c>
      <c r="K47" s="142">
        <v>40452</v>
      </c>
      <c r="L47" s="142">
        <v>40817</v>
      </c>
      <c r="M47" s="143">
        <f t="shared" si="0"/>
        <v>52.142857142857146</v>
      </c>
      <c r="N47" s="144" t="s">
        <v>36</v>
      </c>
      <c r="O47" s="145">
        <v>0</v>
      </c>
      <c r="P47" s="146">
        <f t="shared" si="1"/>
        <v>0</v>
      </c>
      <c r="Q47" s="147">
        <f t="shared" si="2"/>
        <v>0</v>
      </c>
      <c r="R47" s="147">
        <f t="shared" si="6"/>
        <v>0</v>
      </c>
      <c r="S47" s="147">
        <f t="shared" si="7"/>
        <v>0</v>
      </c>
      <c r="T47" s="148"/>
      <c r="U47" s="148"/>
      <c r="V47" s="149"/>
      <c r="W47" s="150">
        <f t="shared" si="3"/>
        <v>0</v>
      </c>
      <c r="X47" s="150">
        <f t="shared" si="4"/>
        <v>1</v>
      </c>
      <c r="Y47" s="151" t="str">
        <f t="shared" si="5"/>
        <v>EN TERMINO</v>
      </c>
    </row>
    <row r="48" spans="1:25" s="30" customFormat="1" ht="260.25" customHeight="1" thickBot="1">
      <c r="A48" s="136">
        <v>33</v>
      </c>
      <c r="B48" s="137">
        <v>1101002</v>
      </c>
      <c r="C48" s="138" t="s">
        <v>263</v>
      </c>
      <c r="D48" s="138" t="s">
        <v>264</v>
      </c>
      <c r="E48" s="139" t="s">
        <v>265</v>
      </c>
      <c r="F48" s="140" t="s">
        <v>266</v>
      </c>
      <c r="G48" s="140" t="s">
        <v>267</v>
      </c>
      <c r="H48" s="140" t="s">
        <v>268</v>
      </c>
      <c r="I48" s="141" t="s">
        <v>95</v>
      </c>
      <c r="J48" s="141">
        <v>4</v>
      </c>
      <c r="K48" s="142">
        <v>40452</v>
      </c>
      <c r="L48" s="142">
        <v>40817</v>
      </c>
      <c r="M48" s="143">
        <f t="shared" si="0"/>
        <v>52.142857142857146</v>
      </c>
      <c r="N48" s="175" t="s">
        <v>36</v>
      </c>
      <c r="O48" s="145">
        <v>0</v>
      </c>
      <c r="P48" s="146">
        <f t="shared" si="1"/>
        <v>0</v>
      </c>
      <c r="Q48" s="147">
        <f t="shared" si="2"/>
        <v>0</v>
      </c>
      <c r="R48" s="147">
        <f t="shared" si="6"/>
        <v>0</v>
      </c>
      <c r="S48" s="147">
        <f t="shared" si="7"/>
        <v>0</v>
      </c>
      <c r="T48" s="148"/>
      <c r="U48" s="148"/>
      <c r="V48" s="149"/>
      <c r="W48" s="150">
        <f t="shared" si="3"/>
        <v>0</v>
      </c>
      <c r="X48" s="150">
        <f t="shared" si="4"/>
        <v>1</v>
      </c>
      <c r="Y48" s="151" t="str">
        <f t="shared" si="5"/>
        <v>EN TERMINO</v>
      </c>
    </row>
    <row r="49" spans="1:25" s="30" customFormat="1" ht="221.25" customHeight="1" thickBot="1">
      <c r="A49" s="136">
        <v>34</v>
      </c>
      <c r="B49" s="137">
        <v>1103002</v>
      </c>
      <c r="C49" s="138" t="s">
        <v>269</v>
      </c>
      <c r="D49" s="138" t="s">
        <v>270</v>
      </c>
      <c r="E49" s="139" t="s">
        <v>271</v>
      </c>
      <c r="F49" s="140" t="s">
        <v>272</v>
      </c>
      <c r="G49" s="140" t="s">
        <v>273</v>
      </c>
      <c r="H49" s="140" t="s">
        <v>274</v>
      </c>
      <c r="I49" s="141" t="s">
        <v>275</v>
      </c>
      <c r="J49" s="141">
        <v>1</v>
      </c>
      <c r="K49" s="142">
        <v>40422</v>
      </c>
      <c r="L49" s="142">
        <v>40543</v>
      </c>
      <c r="M49" s="143">
        <f t="shared" si="0"/>
        <v>17.285714285714285</v>
      </c>
      <c r="N49" s="144" t="s">
        <v>67</v>
      </c>
      <c r="O49" s="145">
        <v>1</v>
      </c>
      <c r="P49" s="146">
        <f t="shared" si="1"/>
        <v>1</v>
      </c>
      <c r="Q49" s="147">
        <f t="shared" si="2"/>
        <v>17.285714285714285</v>
      </c>
      <c r="R49" s="147">
        <f t="shared" si="6"/>
        <v>17.285714285714285</v>
      </c>
      <c r="S49" s="147">
        <f t="shared" si="7"/>
        <v>17.285714285714285</v>
      </c>
      <c r="T49" s="148"/>
      <c r="U49" s="148"/>
      <c r="V49" s="155"/>
      <c r="W49" s="150">
        <f t="shared" si="3"/>
        <v>2</v>
      </c>
      <c r="X49" s="150">
        <f t="shared" si="4"/>
        <v>0</v>
      </c>
      <c r="Y49" s="151" t="str">
        <f t="shared" si="5"/>
        <v>CUMPLIDA</v>
      </c>
    </row>
    <row r="50" spans="1:25" s="30" customFormat="1" ht="115.5" thickBot="1">
      <c r="A50" s="136">
        <v>35</v>
      </c>
      <c r="B50" s="137">
        <v>1103002</v>
      </c>
      <c r="C50" s="138" t="s">
        <v>276</v>
      </c>
      <c r="D50" s="138" t="s">
        <v>277</v>
      </c>
      <c r="E50" s="139" t="s">
        <v>278</v>
      </c>
      <c r="F50" s="140" t="s">
        <v>279</v>
      </c>
      <c r="G50" s="140" t="s">
        <v>280</v>
      </c>
      <c r="H50" s="140" t="s">
        <v>281</v>
      </c>
      <c r="I50" s="141" t="s">
        <v>282</v>
      </c>
      <c r="J50" s="152">
        <v>1</v>
      </c>
      <c r="K50" s="142">
        <v>40422</v>
      </c>
      <c r="L50" s="142">
        <v>40787</v>
      </c>
      <c r="M50" s="143">
        <f t="shared" si="0"/>
        <v>52.142857142857146</v>
      </c>
      <c r="N50" s="144" t="s">
        <v>67</v>
      </c>
      <c r="O50" s="145">
        <v>0</v>
      </c>
      <c r="P50" s="146">
        <f t="shared" si="1"/>
        <v>0</v>
      </c>
      <c r="Q50" s="147">
        <f t="shared" si="2"/>
        <v>0</v>
      </c>
      <c r="R50" s="147">
        <f t="shared" si="6"/>
        <v>0</v>
      </c>
      <c r="S50" s="147">
        <f t="shared" si="7"/>
        <v>52.142857142857146</v>
      </c>
      <c r="T50" s="148"/>
      <c r="U50" s="148"/>
      <c r="V50" s="149"/>
      <c r="W50" s="150">
        <f t="shared" si="3"/>
        <v>0</v>
      </c>
      <c r="X50" s="150">
        <f t="shared" si="4"/>
        <v>0</v>
      </c>
      <c r="Y50" s="151" t="str">
        <f t="shared" si="5"/>
        <v>VENCIDA</v>
      </c>
    </row>
    <row r="51" spans="1:25" s="30" customFormat="1" ht="409.5" customHeight="1" thickBot="1">
      <c r="A51" s="136">
        <v>36</v>
      </c>
      <c r="B51" s="137">
        <v>1201001</v>
      </c>
      <c r="C51" s="138" t="s">
        <v>283</v>
      </c>
      <c r="D51" s="138" t="s">
        <v>284</v>
      </c>
      <c r="E51" s="139" t="s">
        <v>285</v>
      </c>
      <c r="F51" s="140" t="s">
        <v>286</v>
      </c>
      <c r="G51" s="140" t="s">
        <v>287</v>
      </c>
      <c r="H51" s="140" t="s">
        <v>288</v>
      </c>
      <c r="I51" s="141" t="s">
        <v>289</v>
      </c>
      <c r="J51" s="141">
        <v>2</v>
      </c>
      <c r="K51" s="142">
        <v>40422</v>
      </c>
      <c r="L51" s="161">
        <v>40543</v>
      </c>
      <c r="M51" s="143">
        <f t="shared" si="0"/>
        <v>17.285714285714285</v>
      </c>
      <c r="N51" s="165" t="s">
        <v>290</v>
      </c>
      <c r="O51" s="145">
        <v>2</v>
      </c>
      <c r="P51" s="146">
        <f t="shared" si="1"/>
        <v>1</v>
      </c>
      <c r="Q51" s="147">
        <f t="shared" si="2"/>
        <v>17.285714285714285</v>
      </c>
      <c r="R51" s="147">
        <f t="shared" si="6"/>
        <v>17.285714285714285</v>
      </c>
      <c r="S51" s="147">
        <f t="shared" si="7"/>
        <v>17.285714285714285</v>
      </c>
      <c r="T51" s="148"/>
      <c r="U51" s="148"/>
      <c r="V51" s="149"/>
      <c r="W51" s="150">
        <f t="shared" si="3"/>
        <v>2</v>
      </c>
      <c r="X51" s="150">
        <f t="shared" si="4"/>
        <v>0</v>
      </c>
      <c r="Y51" s="151" t="str">
        <f t="shared" si="5"/>
        <v>CUMPLIDA</v>
      </c>
    </row>
    <row r="52" spans="1:25" s="30" customFormat="1" ht="191.25" customHeight="1">
      <c r="A52" s="735">
        <v>37</v>
      </c>
      <c r="B52" s="738">
        <v>1101001</v>
      </c>
      <c r="C52" s="712" t="s">
        <v>291</v>
      </c>
      <c r="D52" s="712" t="s">
        <v>292</v>
      </c>
      <c r="E52" s="776" t="s">
        <v>293</v>
      </c>
      <c r="F52" s="176" t="s">
        <v>294</v>
      </c>
      <c r="G52" s="787" t="s">
        <v>295</v>
      </c>
      <c r="H52" s="787" t="s">
        <v>296</v>
      </c>
      <c r="I52" s="115" t="s">
        <v>297</v>
      </c>
      <c r="J52" s="115">
        <v>1</v>
      </c>
      <c r="K52" s="116">
        <v>40544</v>
      </c>
      <c r="L52" s="116">
        <v>40908</v>
      </c>
      <c r="M52" s="117">
        <f t="shared" si="0"/>
        <v>52</v>
      </c>
      <c r="N52" s="185" t="s">
        <v>298</v>
      </c>
      <c r="O52" s="178">
        <v>1</v>
      </c>
      <c r="P52" s="119">
        <f t="shared" si="1"/>
        <v>1</v>
      </c>
      <c r="Q52" s="120">
        <f t="shared" si="2"/>
        <v>52</v>
      </c>
      <c r="R52" s="120">
        <f t="shared" si="6"/>
        <v>0</v>
      </c>
      <c r="S52" s="120">
        <f t="shared" si="7"/>
        <v>0</v>
      </c>
      <c r="T52" s="121"/>
      <c r="U52" s="121"/>
      <c r="V52" s="122"/>
      <c r="W52" s="123">
        <f t="shared" si="3"/>
        <v>2</v>
      </c>
      <c r="X52" s="123">
        <f t="shared" si="4"/>
        <v>1</v>
      </c>
      <c r="Y52" s="124" t="str">
        <f t="shared" si="5"/>
        <v>CUMPLIDA</v>
      </c>
    </row>
    <row r="53" spans="1:25" s="30" customFormat="1" ht="221.25" customHeight="1" thickBot="1">
      <c r="A53" s="736"/>
      <c r="B53" s="739"/>
      <c r="C53" s="714"/>
      <c r="D53" s="714"/>
      <c r="E53" s="778"/>
      <c r="F53" s="179" t="s">
        <v>299</v>
      </c>
      <c r="G53" s="791"/>
      <c r="H53" s="791"/>
      <c r="I53" s="126" t="s">
        <v>300</v>
      </c>
      <c r="J53" s="126">
        <v>1</v>
      </c>
      <c r="K53" s="127">
        <v>40422</v>
      </c>
      <c r="L53" s="127">
        <v>40512</v>
      </c>
      <c r="M53" s="128">
        <f t="shared" si="0"/>
        <v>12.857142857142858</v>
      </c>
      <c r="N53" s="186" t="s">
        <v>301</v>
      </c>
      <c r="O53" s="129">
        <v>1</v>
      </c>
      <c r="P53" s="130">
        <f t="shared" si="1"/>
        <v>1</v>
      </c>
      <c r="Q53" s="131">
        <f t="shared" si="2"/>
        <v>12.857142857142858</v>
      </c>
      <c r="R53" s="131">
        <f t="shared" si="6"/>
        <v>12.857142857142858</v>
      </c>
      <c r="S53" s="131">
        <f t="shared" si="7"/>
        <v>12.857142857142858</v>
      </c>
      <c r="T53" s="132"/>
      <c r="U53" s="132"/>
      <c r="V53" s="133"/>
      <c r="W53" s="134">
        <f t="shared" si="3"/>
        <v>2</v>
      </c>
      <c r="X53" s="134">
        <f t="shared" si="4"/>
        <v>0</v>
      </c>
      <c r="Y53" s="135" t="str">
        <f t="shared" si="5"/>
        <v>CUMPLIDA</v>
      </c>
    </row>
    <row r="54" spans="1:25" s="30" customFormat="1" ht="408.75" customHeight="1" thickBot="1">
      <c r="A54" s="136">
        <v>38</v>
      </c>
      <c r="B54" s="137">
        <v>1102001</v>
      </c>
      <c r="C54" s="138" t="s">
        <v>302</v>
      </c>
      <c r="D54" s="138" t="s">
        <v>303</v>
      </c>
      <c r="E54" s="139" t="s">
        <v>304</v>
      </c>
      <c r="F54" s="158" t="s">
        <v>305</v>
      </c>
      <c r="G54" s="158" t="s">
        <v>306</v>
      </c>
      <c r="H54" s="158" t="s">
        <v>307</v>
      </c>
      <c r="I54" s="159" t="s">
        <v>308</v>
      </c>
      <c r="J54" s="152">
        <v>1</v>
      </c>
      <c r="K54" s="142">
        <v>40422</v>
      </c>
      <c r="L54" s="142">
        <v>40786</v>
      </c>
      <c r="M54" s="143">
        <f t="shared" si="0"/>
        <v>52</v>
      </c>
      <c r="N54" s="144" t="s">
        <v>309</v>
      </c>
      <c r="O54" s="153">
        <v>1</v>
      </c>
      <c r="P54" s="146">
        <f t="shared" si="1"/>
        <v>1</v>
      </c>
      <c r="Q54" s="147">
        <f t="shared" si="2"/>
        <v>52</v>
      </c>
      <c r="R54" s="147">
        <f t="shared" si="6"/>
        <v>52</v>
      </c>
      <c r="S54" s="147">
        <f t="shared" si="7"/>
        <v>52</v>
      </c>
      <c r="T54" s="148"/>
      <c r="U54" s="148"/>
      <c r="V54" s="149"/>
      <c r="W54" s="150">
        <f t="shared" si="3"/>
        <v>2</v>
      </c>
      <c r="X54" s="150">
        <f t="shared" si="4"/>
        <v>0</v>
      </c>
      <c r="Y54" s="151" t="str">
        <f t="shared" si="5"/>
        <v>CUMPLIDA</v>
      </c>
    </row>
    <row r="55" spans="1:25" s="30" customFormat="1" ht="51" customHeight="1">
      <c r="A55" s="735">
        <v>39</v>
      </c>
      <c r="B55" s="738">
        <v>12010001</v>
      </c>
      <c r="C55" s="738" t="s">
        <v>310</v>
      </c>
      <c r="D55" s="738" t="s">
        <v>311</v>
      </c>
      <c r="E55" s="779" t="s">
        <v>312</v>
      </c>
      <c r="F55" s="787" t="s">
        <v>313</v>
      </c>
      <c r="G55" s="787" t="s">
        <v>314</v>
      </c>
      <c r="H55" s="114" t="s">
        <v>315</v>
      </c>
      <c r="I55" s="115" t="s">
        <v>316</v>
      </c>
      <c r="J55" s="115">
        <v>1</v>
      </c>
      <c r="K55" s="116">
        <v>40210</v>
      </c>
      <c r="L55" s="116">
        <v>40526</v>
      </c>
      <c r="M55" s="117">
        <f t="shared" si="0"/>
        <v>45.142857142857146</v>
      </c>
      <c r="N55" s="806" t="s">
        <v>317</v>
      </c>
      <c r="O55" s="178">
        <v>1</v>
      </c>
      <c r="P55" s="119">
        <f t="shared" si="1"/>
        <v>1</v>
      </c>
      <c r="Q55" s="120">
        <f t="shared" si="2"/>
        <v>45.142857142857146</v>
      </c>
      <c r="R55" s="120">
        <f t="shared" si="6"/>
        <v>45.142857142857146</v>
      </c>
      <c r="S55" s="120">
        <f t="shared" si="7"/>
        <v>45.142857142857146</v>
      </c>
      <c r="T55" s="121"/>
      <c r="U55" s="121"/>
      <c r="V55" s="122"/>
      <c r="W55" s="123">
        <f t="shared" si="3"/>
        <v>2</v>
      </c>
      <c r="X55" s="123">
        <f t="shared" si="4"/>
        <v>0</v>
      </c>
      <c r="Y55" s="124" t="str">
        <f t="shared" si="5"/>
        <v>CUMPLIDA</v>
      </c>
    </row>
    <row r="56" spans="1:25" s="30" customFormat="1" ht="36.75" customHeight="1">
      <c r="A56" s="774"/>
      <c r="B56" s="775"/>
      <c r="C56" s="775"/>
      <c r="D56" s="775"/>
      <c r="E56" s="786"/>
      <c r="F56" s="788"/>
      <c r="G56" s="788"/>
      <c r="H56" s="103" t="s">
        <v>318</v>
      </c>
      <c r="I56" s="24" t="s">
        <v>319</v>
      </c>
      <c r="J56" s="24">
        <v>1</v>
      </c>
      <c r="K56" s="25">
        <v>40527</v>
      </c>
      <c r="L56" s="25">
        <v>40693</v>
      </c>
      <c r="M56" s="83">
        <f t="shared" si="0"/>
        <v>23.714285714285715</v>
      </c>
      <c r="N56" s="807"/>
      <c r="O56" s="87">
        <v>1</v>
      </c>
      <c r="P56" s="28">
        <f t="shared" si="1"/>
        <v>1</v>
      </c>
      <c r="Q56" s="26">
        <f t="shared" si="2"/>
        <v>23.714285714285715</v>
      </c>
      <c r="R56" s="26">
        <f t="shared" si="6"/>
        <v>23.714285714285715</v>
      </c>
      <c r="S56" s="26">
        <f t="shared" si="7"/>
        <v>23.714285714285715</v>
      </c>
      <c r="T56" s="29"/>
      <c r="U56" s="29"/>
      <c r="V56" s="97"/>
      <c r="W56" s="187">
        <f t="shared" si="3"/>
        <v>2</v>
      </c>
      <c r="X56" s="187">
        <f t="shared" si="4"/>
        <v>0</v>
      </c>
      <c r="Y56" s="188" t="str">
        <f t="shared" si="5"/>
        <v>CUMPLIDA</v>
      </c>
    </row>
    <row r="57" spans="1:25" s="30" customFormat="1" ht="99" customHeight="1">
      <c r="A57" s="774"/>
      <c r="B57" s="775"/>
      <c r="C57" s="775"/>
      <c r="D57" s="775"/>
      <c r="E57" s="786"/>
      <c r="F57" s="788"/>
      <c r="G57" s="788"/>
      <c r="H57" s="103" t="s">
        <v>320</v>
      </c>
      <c r="I57" s="24" t="s">
        <v>321</v>
      </c>
      <c r="J57" s="24">
        <v>1</v>
      </c>
      <c r="K57" s="25">
        <v>40695</v>
      </c>
      <c r="L57" s="25">
        <v>40837</v>
      </c>
      <c r="M57" s="83">
        <f t="shared" si="0"/>
        <v>20.285714285714285</v>
      </c>
      <c r="N57" s="807"/>
      <c r="O57" s="87">
        <v>0</v>
      </c>
      <c r="P57" s="28">
        <f t="shared" si="1"/>
        <v>0</v>
      </c>
      <c r="Q57" s="26">
        <f t="shared" si="2"/>
        <v>0</v>
      </c>
      <c r="R57" s="26">
        <f t="shared" si="6"/>
        <v>0</v>
      </c>
      <c r="S57" s="26">
        <f t="shared" si="7"/>
        <v>0</v>
      </c>
      <c r="T57" s="29"/>
      <c r="U57" s="29"/>
      <c r="V57" s="407" t="s">
        <v>2446</v>
      </c>
      <c r="W57" s="187">
        <f t="shared" si="3"/>
        <v>0</v>
      </c>
      <c r="X57" s="187">
        <f t="shared" si="4"/>
        <v>1</v>
      </c>
      <c r="Y57" s="188" t="str">
        <f t="shared" si="5"/>
        <v>EN TERMINO</v>
      </c>
    </row>
    <row r="58" spans="1:25" s="30" customFormat="1" ht="48.75" customHeight="1">
      <c r="A58" s="774"/>
      <c r="B58" s="775"/>
      <c r="C58" s="775"/>
      <c r="D58" s="775"/>
      <c r="E58" s="786"/>
      <c r="F58" s="788"/>
      <c r="G58" s="788"/>
      <c r="H58" s="103" t="s">
        <v>322</v>
      </c>
      <c r="I58" s="24" t="s">
        <v>323</v>
      </c>
      <c r="J58" s="24">
        <v>1</v>
      </c>
      <c r="K58" s="25">
        <v>40756</v>
      </c>
      <c r="L58" s="25">
        <v>40786</v>
      </c>
      <c r="M58" s="83">
        <f t="shared" si="0"/>
        <v>4.2857142857142856</v>
      </c>
      <c r="N58" s="807"/>
      <c r="O58" s="87">
        <v>0</v>
      </c>
      <c r="P58" s="28">
        <f t="shared" si="1"/>
        <v>0</v>
      </c>
      <c r="Q58" s="26">
        <f t="shared" si="2"/>
        <v>0</v>
      </c>
      <c r="R58" s="26">
        <f t="shared" si="6"/>
        <v>0</v>
      </c>
      <c r="S58" s="26">
        <f t="shared" si="7"/>
        <v>4.2857142857142856</v>
      </c>
      <c r="T58" s="29"/>
      <c r="U58" s="29"/>
      <c r="V58" s="407" t="s">
        <v>2447</v>
      </c>
      <c r="W58" s="187">
        <f t="shared" si="3"/>
        <v>0</v>
      </c>
      <c r="X58" s="187">
        <f t="shared" si="4"/>
        <v>0</v>
      </c>
      <c r="Y58" s="188" t="str">
        <f t="shared" si="5"/>
        <v>VENCIDA</v>
      </c>
    </row>
    <row r="59" spans="1:25" s="30" customFormat="1" ht="51.75" customHeight="1">
      <c r="A59" s="774"/>
      <c r="B59" s="775"/>
      <c r="C59" s="775"/>
      <c r="D59" s="775"/>
      <c r="E59" s="786"/>
      <c r="F59" s="788"/>
      <c r="G59" s="788"/>
      <c r="H59" s="103" t="s">
        <v>324</v>
      </c>
      <c r="I59" s="24" t="s">
        <v>325</v>
      </c>
      <c r="J59" s="24">
        <v>1</v>
      </c>
      <c r="K59" s="25">
        <v>40787</v>
      </c>
      <c r="L59" s="25">
        <v>40816</v>
      </c>
      <c r="M59" s="83">
        <f t="shared" si="0"/>
        <v>4.1428571428571432</v>
      </c>
      <c r="N59" s="807"/>
      <c r="O59" s="87">
        <v>0</v>
      </c>
      <c r="P59" s="28">
        <f t="shared" si="1"/>
        <v>0</v>
      </c>
      <c r="Q59" s="26">
        <f t="shared" si="2"/>
        <v>0</v>
      </c>
      <c r="R59" s="26">
        <f t="shared" si="6"/>
        <v>0</v>
      </c>
      <c r="S59" s="26">
        <f t="shared" si="7"/>
        <v>4.1428571428571432</v>
      </c>
      <c r="T59" s="29"/>
      <c r="U59" s="29"/>
      <c r="V59" s="407" t="s">
        <v>2448</v>
      </c>
      <c r="W59" s="187">
        <f t="shared" si="3"/>
        <v>0</v>
      </c>
      <c r="X59" s="187">
        <f t="shared" si="4"/>
        <v>0</v>
      </c>
      <c r="Y59" s="188" t="str">
        <f t="shared" si="5"/>
        <v>VENCIDA</v>
      </c>
    </row>
    <row r="60" spans="1:25" s="30" customFormat="1" ht="225.75" customHeight="1" thickBot="1">
      <c r="A60" s="736"/>
      <c r="B60" s="739"/>
      <c r="C60" s="739"/>
      <c r="D60" s="739"/>
      <c r="E60" s="780"/>
      <c r="F60" s="125" t="s">
        <v>326</v>
      </c>
      <c r="G60" s="125" t="s">
        <v>327</v>
      </c>
      <c r="H60" s="125" t="s">
        <v>328</v>
      </c>
      <c r="I60" s="126" t="s">
        <v>329</v>
      </c>
      <c r="J60" s="126">
        <v>1</v>
      </c>
      <c r="K60" s="127">
        <v>40238</v>
      </c>
      <c r="L60" s="127">
        <v>40359</v>
      </c>
      <c r="M60" s="128">
        <f t="shared" si="0"/>
        <v>17.285714285714285</v>
      </c>
      <c r="N60" s="808"/>
      <c r="O60" s="129">
        <v>1</v>
      </c>
      <c r="P60" s="130">
        <f t="shared" si="1"/>
        <v>1</v>
      </c>
      <c r="Q60" s="131">
        <f t="shared" si="2"/>
        <v>17.285714285714285</v>
      </c>
      <c r="R60" s="131">
        <f t="shared" si="6"/>
        <v>17.285714285714285</v>
      </c>
      <c r="S60" s="131">
        <f t="shared" si="7"/>
        <v>17.285714285714285</v>
      </c>
      <c r="T60" s="132"/>
      <c r="U60" s="132"/>
      <c r="V60" s="133"/>
      <c r="W60" s="134">
        <f t="shared" si="3"/>
        <v>2</v>
      </c>
      <c r="X60" s="134">
        <f t="shared" si="4"/>
        <v>0</v>
      </c>
      <c r="Y60" s="135" t="str">
        <f t="shared" si="5"/>
        <v>CUMPLIDA</v>
      </c>
    </row>
    <row r="61" spans="1:25" s="30" customFormat="1" ht="234" customHeight="1" thickBot="1">
      <c r="A61" s="136">
        <v>40</v>
      </c>
      <c r="B61" s="137">
        <v>1202002</v>
      </c>
      <c r="C61" s="138" t="s">
        <v>330</v>
      </c>
      <c r="D61" s="138" t="s">
        <v>331</v>
      </c>
      <c r="E61" s="139" t="s">
        <v>332</v>
      </c>
      <c r="F61" s="158" t="s">
        <v>333</v>
      </c>
      <c r="G61" s="158" t="s">
        <v>334</v>
      </c>
      <c r="H61" s="158" t="s">
        <v>335</v>
      </c>
      <c r="I61" s="159" t="s">
        <v>336</v>
      </c>
      <c r="J61" s="174">
        <v>1</v>
      </c>
      <c r="K61" s="142">
        <v>40269</v>
      </c>
      <c r="L61" s="142">
        <v>40632</v>
      </c>
      <c r="M61" s="143">
        <f t="shared" si="0"/>
        <v>51.857142857142854</v>
      </c>
      <c r="N61" s="144" t="s">
        <v>309</v>
      </c>
      <c r="O61" s="145">
        <v>1</v>
      </c>
      <c r="P61" s="146">
        <f t="shared" si="1"/>
        <v>1</v>
      </c>
      <c r="Q61" s="147">
        <f t="shared" si="2"/>
        <v>51.857142857142854</v>
      </c>
      <c r="R61" s="147">
        <f t="shared" si="6"/>
        <v>51.857142857142854</v>
      </c>
      <c r="S61" s="147">
        <f t="shared" si="7"/>
        <v>51.857142857142854</v>
      </c>
      <c r="T61" s="148"/>
      <c r="U61" s="148"/>
      <c r="V61" s="149"/>
      <c r="W61" s="150">
        <f t="shared" si="3"/>
        <v>2</v>
      </c>
      <c r="X61" s="150">
        <f t="shared" si="4"/>
        <v>0</v>
      </c>
      <c r="Y61" s="151" t="str">
        <f t="shared" si="5"/>
        <v>CUMPLIDA</v>
      </c>
    </row>
    <row r="62" spans="1:25" s="30" customFormat="1" ht="375" customHeight="1" thickBot="1">
      <c r="A62" s="136">
        <v>41</v>
      </c>
      <c r="B62" s="137">
        <v>1202002</v>
      </c>
      <c r="C62" s="138" t="s">
        <v>337</v>
      </c>
      <c r="D62" s="138" t="s">
        <v>338</v>
      </c>
      <c r="E62" s="139" t="s">
        <v>339</v>
      </c>
      <c r="F62" s="140" t="s">
        <v>340</v>
      </c>
      <c r="G62" s="140" t="s">
        <v>341</v>
      </c>
      <c r="H62" s="140" t="s">
        <v>342</v>
      </c>
      <c r="I62" s="141" t="s">
        <v>343</v>
      </c>
      <c r="J62" s="141">
        <v>1</v>
      </c>
      <c r="K62" s="142">
        <v>40269</v>
      </c>
      <c r="L62" s="142">
        <v>40574</v>
      </c>
      <c r="M62" s="143">
        <f t="shared" si="0"/>
        <v>43.571428571428569</v>
      </c>
      <c r="N62" s="144" t="s">
        <v>309</v>
      </c>
      <c r="O62" s="189">
        <v>1</v>
      </c>
      <c r="P62" s="146">
        <f t="shared" si="1"/>
        <v>1</v>
      </c>
      <c r="Q62" s="147">
        <f t="shared" si="2"/>
        <v>43.571428571428569</v>
      </c>
      <c r="R62" s="147">
        <f t="shared" si="6"/>
        <v>43.571428571428569</v>
      </c>
      <c r="S62" s="147">
        <f t="shared" si="7"/>
        <v>43.571428571428569</v>
      </c>
      <c r="T62" s="148"/>
      <c r="U62" s="148"/>
      <c r="V62" s="149"/>
      <c r="W62" s="150">
        <f t="shared" si="3"/>
        <v>2</v>
      </c>
      <c r="X62" s="150">
        <f t="shared" si="4"/>
        <v>0</v>
      </c>
      <c r="Y62" s="151" t="str">
        <f t="shared" si="5"/>
        <v>CUMPLIDA</v>
      </c>
    </row>
    <row r="63" spans="1:25" s="30" customFormat="1" ht="255.75" thickBot="1">
      <c r="A63" s="136">
        <v>42</v>
      </c>
      <c r="B63" s="137">
        <v>1202002</v>
      </c>
      <c r="C63" s="138" t="s">
        <v>344</v>
      </c>
      <c r="D63" s="138" t="s">
        <v>345</v>
      </c>
      <c r="E63" s="139" t="s">
        <v>346</v>
      </c>
      <c r="F63" s="158" t="s">
        <v>347</v>
      </c>
      <c r="G63" s="158" t="s">
        <v>348</v>
      </c>
      <c r="H63" s="158" t="s">
        <v>349</v>
      </c>
      <c r="I63" s="159" t="s">
        <v>350</v>
      </c>
      <c r="J63" s="152">
        <v>1</v>
      </c>
      <c r="K63" s="142">
        <v>40422</v>
      </c>
      <c r="L63" s="142">
        <v>40786</v>
      </c>
      <c r="M63" s="143">
        <f t="shared" si="0"/>
        <v>52</v>
      </c>
      <c r="N63" s="144" t="s">
        <v>309</v>
      </c>
      <c r="O63" s="153">
        <v>1</v>
      </c>
      <c r="P63" s="146">
        <f t="shared" si="1"/>
        <v>1</v>
      </c>
      <c r="Q63" s="147">
        <f t="shared" si="2"/>
        <v>52</v>
      </c>
      <c r="R63" s="147">
        <f t="shared" si="6"/>
        <v>52</v>
      </c>
      <c r="S63" s="147">
        <f t="shared" si="7"/>
        <v>52</v>
      </c>
      <c r="T63" s="148"/>
      <c r="U63" s="148"/>
      <c r="V63" s="149"/>
      <c r="W63" s="150">
        <f t="shared" si="3"/>
        <v>2</v>
      </c>
      <c r="X63" s="150">
        <f t="shared" si="4"/>
        <v>0</v>
      </c>
      <c r="Y63" s="151" t="str">
        <f t="shared" si="5"/>
        <v>CUMPLIDA</v>
      </c>
    </row>
    <row r="64" spans="1:25" s="30" customFormat="1" ht="249.75" customHeight="1" thickBot="1">
      <c r="A64" s="136">
        <v>43</v>
      </c>
      <c r="B64" s="137">
        <v>1202002</v>
      </c>
      <c r="C64" s="138" t="s">
        <v>351</v>
      </c>
      <c r="D64" s="138" t="s">
        <v>352</v>
      </c>
      <c r="E64" s="139" t="s">
        <v>353</v>
      </c>
      <c r="F64" s="158" t="s">
        <v>354</v>
      </c>
      <c r="G64" s="158" t="s">
        <v>355</v>
      </c>
      <c r="H64" s="158" t="s">
        <v>356</v>
      </c>
      <c r="I64" s="159" t="s">
        <v>343</v>
      </c>
      <c r="J64" s="152">
        <v>1</v>
      </c>
      <c r="K64" s="142">
        <v>40422</v>
      </c>
      <c r="L64" s="142">
        <v>40633</v>
      </c>
      <c r="M64" s="143">
        <f t="shared" si="0"/>
        <v>30.142857142857142</v>
      </c>
      <c r="N64" s="144" t="s">
        <v>309</v>
      </c>
      <c r="O64" s="153">
        <v>1</v>
      </c>
      <c r="P64" s="146">
        <f t="shared" si="1"/>
        <v>1</v>
      </c>
      <c r="Q64" s="147">
        <f t="shared" si="2"/>
        <v>30.142857142857142</v>
      </c>
      <c r="R64" s="147">
        <f t="shared" si="6"/>
        <v>30.142857142857142</v>
      </c>
      <c r="S64" s="147">
        <f t="shared" si="7"/>
        <v>30.142857142857142</v>
      </c>
      <c r="T64" s="148"/>
      <c r="U64" s="148"/>
      <c r="V64" s="155"/>
      <c r="W64" s="150">
        <f t="shared" si="3"/>
        <v>2</v>
      </c>
      <c r="X64" s="150">
        <f t="shared" si="4"/>
        <v>0</v>
      </c>
      <c r="Y64" s="151" t="str">
        <f t="shared" si="5"/>
        <v>CUMPLIDA</v>
      </c>
    </row>
    <row r="65" spans="1:25" s="30" customFormat="1" ht="225" customHeight="1" thickBot="1">
      <c r="A65" s="136">
        <v>44</v>
      </c>
      <c r="B65" s="137">
        <v>1402100</v>
      </c>
      <c r="C65" s="190" t="s">
        <v>357</v>
      </c>
      <c r="D65" s="138" t="s">
        <v>358</v>
      </c>
      <c r="E65" s="139" t="s">
        <v>359</v>
      </c>
      <c r="F65" s="163" t="s">
        <v>360</v>
      </c>
      <c r="G65" s="163" t="s">
        <v>361</v>
      </c>
      <c r="H65" s="163" t="s">
        <v>362</v>
      </c>
      <c r="I65" s="163" t="s">
        <v>363</v>
      </c>
      <c r="J65" s="191">
        <v>1</v>
      </c>
      <c r="K65" s="192">
        <v>40422</v>
      </c>
      <c r="L65" s="192">
        <v>40786</v>
      </c>
      <c r="M65" s="143">
        <f t="shared" si="0"/>
        <v>52</v>
      </c>
      <c r="N65" s="144" t="s">
        <v>309</v>
      </c>
      <c r="O65" s="162">
        <v>1</v>
      </c>
      <c r="P65" s="146">
        <f t="shared" si="1"/>
        <v>1</v>
      </c>
      <c r="Q65" s="147">
        <f t="shared" si="2"/>
        <v>52</v>
      </c>
      <c r="R65" s="147">
        <f t="shared" si="6"/>
        <v>52</v>
      </c>
      <c r="S65" s="147">
        <f t="shared" si="7"/>
        <v>52</v>
      </c>
      <c r="T65" s="148"/>
      <c r="U65" s="148"/>
      <c r="V65" s="149"/>
      <c r="W65" s="150">
        <f t="shared" si="3"/>
        <v>2</v>
      </c>
      <c r="X65" s="150">
        <f t="shared" si="4"/>
        <v>0</v>
      </c>
      <c r="Y65" s="151" t="str">
        <f t="shared" si="5"/>
        <v>CUMPLIDA</v>
      </c>
    </row>
    <row r="66" spans="1:25" s="30" customFormat="1" ht="248.25" customHeight="1" thickBot="1">
      <c r="A66" s="136">
        <v>45</v>
      </c>
      <c r="B66" s="137">
        <v>1404004</v>
      </c>
      <c r="C66" s="138" t="s">
        <v>364</v>
      </c>
      <c r="D66" s="138" t="s">
        <v>365</v>
      </c>
      <c r="E66" s="139" t="s">
        <v>366</v>
      </c>
      <c r="F66" s="193" t="s">
        <v>367</v>
      </c>
      <c r="G66" s="193" t="s">
        <v>368</v>
      </c>
      <c r="H66" s="193" t="s">
        <v>369</v>
      </c>
      <c r="I66" s="193" t="s">
        <v>370</v>
      </c>
      <c r="J66" s="191">
        <v>1</v>
      </c>
      <c r="K66" s="192">
        <v>40422</v>
      </c>
      <c r="L66" s="192">
        <v>40786</v>
      </c>
      <c r="M66" s="143">
        <f t="shared" si="0"/>
        <v>52</v>
      </c>
      <c r="N66" s="144" t="s">
        <v>309</v>
      </c>
      <c r="O66" s="153">
        <v>1</v>
      </c>
      <c r="P66" s="146">
        <f t="shared" si="1"/>
        <v>1</v>
      </c>
      <c r="Q66" s="147">
        <f t="shared" si="2"/>
        <v>52</v>
      </c>
      <c r="R66" s="147">
        <f t="shared" si="6"/>
        <v>52</v>
      </c>
      <c r="S66" s="147">
        <f t="shared" si="7"/>
        <v>52</v>
      </c>
      <c r="T66" s="148"/>
      <c r="U66" s="148"/>
      <c r="V66" s="149"/>
      <c r="W66" s="150">
        <f t="shared" si="3"/>
        <v>2</v>
      </c>
      <c r="X66" s="150">
        <f t="shared" si="4"/>
        <v>0</v>
      </c>
      <c r="Y66" s="151" t="str">
        <f t="shared" si="5"/>
        <v>CUMPLIDA</v>
      </c>
    </row>
    <row r="67" spans="1:25" s="30" customFormat="1" ht="333" customHeight="1">
      <c r="A67" s="735">
        <v>46</v>
      </c>
      <c r="B67" s="738">
        <v>1404100</v>
      </c>
      <c r="C67" s="738" t="s">
        <v>371</v>
      </c>
      <c r="D67" s="738" t="s">
        <v>372</v>
      </c>
      <c r="E67" s="779" t="s">
        <v>373</v>
      </c>
      <c r="F67" s="176" t="s">
        <v>374</v>
      </c>
      <c r="G67" s="176" t="s">
        <v>375</v>
      </c>
      <c r="H67" s="176" t="s">
        <v>376</v>
      </c>
      <c r="I67" s="115" t="s">
        <v>377</v>
      </c>
      <c r="J67" s="115">
        <v>1</v>
      </c>
      <c r="K67" s="116">
        <v>40422</v>
      </c>
      <c r="L67" s="116">
        <v>40512</v>
      </c>
      <c r="M67" s="117">
        <f t="shared" si="0"/>
        <v>12.857142857142858</v>
      </c>
      <c r="N67" s="783" t="s">
        <v>378</v>
      </c>
      <c r="O67" s="178">
        <v>1</v>
      </c>
      <c r="P67" s="119">
        <f t="shared" si="1"/>
        <v>1</v>
      </c>
      <c r="Q67" s="120">
        <f t="shared" si="2"/>
        <v>12.857142857142858</v>
      </c>
      <c r="R67" s="120">
        <f t="shared" si="6"/>
        <v>12.857142857142858</v>
      </c>
      <c r="S67" s="120">
        <f t="shared" si="7"/>
        <v>12.857142857142858</v>
      </c>
      <c r="T67" s="121"/>
      <c r="U67" s="121"/>
      <c r="V67" s="122"/>
      <c r="W67" s="123">
        <f t="shared" si="3"/>
        <v>2</v>
      </c>
      <c r="X67" s="123">
        <f t="shared" si="4"/>
        <v>0</v>
      </c>
      <c r="Y67" s="124" t="str">
        <f t="shared" si="5"/>
        <v>CUMPLIDA</v>
      </c>
    </row>
    <row r="68" spans="1:25" s="30" customFormat="1" ht="117" customHeight="1" thickBot="1">
      <c r="A68" s="736"/>
      <c r="B68" s="739"/>
      <c r="C68" s="739"/>
      <c r="D68" s="739"/>
      <c r="E68" s="780"/>
      <c r="F68" s="179" t="s">
        <v>379</v>
      </c>
      <c r="G68" s="179" t="s">
        <v>380</v>
      </c>
      <c r="H68" s="179" t="s">
        <v>381</v>
      </c>
      <c r="I68" s="126" t="s">
        <v>248</v>
      </c>
      <c r="J68" s="126">
        <v>1</v>
      </c>
      <c r="K68" s="127">
        <v>40422</v>
      </c>
      <c r="L68" s="127">
        <v>40512</v>
      </c>
      <c r="M68" s="128">
        <f t="shared" si="0"/>
        <v>12.857142857142858</v>
      </c>
      <c r="N68" s="784"/>
      <c r="O68" s="129">
        <v>1</v>
      </c>
      <c r="P68" s="130">
        <f t="shared" si="1"/>
        <v>1</v>
      </c>
      <c r="Q68" s="131">
        <f t="shared" si="2"/>
        <v>12.857142857142858</v>
      </c>
      <c r="R68" s="131">
        <f t="shared" si="6"/>
        <v>12.857142857142858</v>
      </c>
      <c r="S68" s="131">
        <f t="shared" si="7"/>
        <v>12.857142857142858</v>
      </c>
      <c r="T68" s="132"/>
      <c r="U68" s="132"/>
      <c r="V68" s="133"/>
      <c r="W68" s="134">
        <f t="shared" si="3"/>
        <v>2</v>
      </c>
      <c r="X68" s="134">
        <f t="shared" si="4"/>
        <v>0</v>
      </c>
      <c r="Y68" s="135" t="str">
        <f t="shared" si="5"/>
        <v>CUMPLIDA</v>
      </c>
    </row>
    <row r="69" spans="1:25" s="30" customFormat="1" ht="179.25" thickBot="1">
      <c r="A69" s="136">
        <v>47</v>
      </c>
      <c r="B69" s="137">
        <v>1101002</v>
      </c>
      <c r="C69" s="138" t="s">
        <v>382</v>
      </c>
      <c r="D69" s="138" t="s">
        <v>383</v>
      </c>
      <c r="E69" s="139" t="s">
        <v>384</v>
      </c>
      <c r="F69" s="194" t="s">
        <v>385</v>
      </c>
      <c r="G69" s="193" t="s">
        <v>386</v>
      </c>
      <c r="H69" s="193" t="s">
        <v>387</v>
      </c>
      <c r="I69" s="195" t="s">
        <v>388</v>
      </c>
      <c r="J69" s="196">
        <v>5</v>
      </c>
      <c r="K69" s="192">
        <v>40422</v>
      </c>
      <c r="L69" s="192">
        <v>40543</v>
      </c>
      <c r="M69" s="143">
        <f t="shared" si="0"/>
        <v>17.285714285714285</v>
      </c>
      <c r="N69" s="144" t="s">
        <v>309</v>
      </c>
      <c r="O69" s="145">
        <v>5</v>
      </c>
      <c r="P69" s="146">
        <f t="shared" si="1"/>
        <v>1</v>
      </c>
      <c r="Q69" s="147">
        <f t="shared" si="2"/>
        <v>17.285714285714285</v>
      </c>
      <c r="R69" s="147">
        <f t="shared" si="6"/>
        <v>17.285714285714285</v>
      </c>
      <c r="S69" s="147">
        <f t="shared" si="7"/>
        <v>17.285714285714285</v>
      </c>
      <c r="T69" s="148"/>
      <c r="U69" s="148"/>
      <c r="V69" s="149"/>
      <c r="W69" s="150">
        <f t="shared" si="3"/>
        <v>2</v>
      </c>
      <c r="X69" s="150">
        <f t="shared" si="4"/>
        <v>0</v>
      </c>
      <c r="Y69" s="151" t="str">
        <f t="shared" si="5"/>
        <v>CUMPLIDA</v>
      </c>
    </row>
    <row r="70" spans="1:25" s="30" customFormat="1" ht="167.25" customHeight="1">
      <c r="A70" s="735">
        <v>48</v>
      </c>
      <c r="B70" s="738">
        <v>1703003</v>
      </c>
      <c r="C70" s="715" t="s">
        <v>389</v>
      </c>
      <c r="D70" s="715" t="s">
        <v>390</v>
      </c>
      <c r="E70" s="715" t="s">
        <v>391</v>
      </c>
      <c r="F70" s="176" t="s">
        <v>392</v>
      </c>
      <c r="G70" s="176" t="s">
        <v>393</v>
      </c>
      <c r="H70" s="176" t="s">
        <v>394</v>
      </c>
      <c r="I70" s="177" t="s">
        <v>395</v>
      </c>
      <c r="J70" s="177">
        <v>2</v>
      </c>
      <c r="K70" s="197">
        <v>40422</v>
      </c>
      <c r="L70" s="197">
        <v>40754</v>
      </c>
      <c r="M70" s="117">
        <f t="shared" si="0"/>
        <v>47.428571428571431</v>
      </c>
      <c r="N70" s="783" t="s">
        <v>396</v>
      </c>
      <c r="O70" s="178">
        <v>2</v>
      </c>
      <c r="P70" s="119">
        <f t="shared" si="1"/>
        <v>1</v>
      </c>
      <c r="Q70" s="120">
        <f t="shared" si="2"/>
        <v>47.428571428571431</v>
      </c>
      <c r="R70" s="120">
        <f t="shared" si="6"/>
        <v>47.428571428571431</v>
      </c>
      <c r="S70" s="120">
        <f t="shared" si="7"/>
        <v>47.428571428571431</v>
      </c>
      <c r="T70" s="121"/>
      <c r="U70" s="121"/>
      <c r="V70" s="608" t="s">
        <v>2462</v>
      </c>
      <c r="W70" s="123">
        <f t="shared" si="3"/>
        <v>2</v>
      </c>
      <c r="X70" s="123">
        <f t="shared" si="4"/>
        <v>0</v>
      </c>
      <c r="Y70" s="124" t="str">
        <f t="shared" si="5"/>
        <v>CUMPLIDA</v>
      </c>
    </row>
    <row r="71" spans="1:25" s="30" customFormat="1" ht="168.75" customHeight="1">
      <c r="A71" s="774"/>
      <c r="B71" s="775"/>
      <c r="C71" s="716"/>
      <c r="D71" s="716"/>
      <c r="E71" s="716"/>
      <c r="F71" s="33" t="s">
        <v>397</v>
      </c>
      <c r="G71" s="33" t="s">
        <v>398</v>
      </c>
      <c r="H71" s="33" t="s">
        <v>399</v>
      </c>
      <c r="I71" s="34" t="s">
        <v>400</v>
      </c>
      <c r="J71" s="34">
        <v>1</v>
      </c>
      <c r="K71" s="35">
        <v>40545</v>
      </c>
      <c r="L71" s="35">
        <v>40632</v>
      </c>
      <c r="M71" s="83">
        <f t="shared" si="0"/>
        <v>12.428571428571429</v>
      </c>
      <c r="N71" s="785"/>
      <c r="O71" s="87">
        <v>1</v>
      </c>
      <c r="P71" s="28">
        <f t="shared" si="1"/>
        <v>1</v>
      </c>
      <c r="Q71" s="26">
        <f t="shared" si="2"/>
        <v>12.428571428571429</v>
      </c>
      <c r="R71" s="26">
        <f t="shared" si="6"/>
        <v>12.428571428571429</v>
      </c>
      <c r="S71" s="26">
        <f t="shared" si="7"/>
        <v>12.428571428571429</v>
      </c>
      <c r="T71" s="29"/>
      <c r="U71" s="29"/>
      <c r="V71" s="407" t="s">
        <v>1529</v>
      </c>
      <c r="W71" s="187">
        <f t="shared" si="3"/>
        <v>2</v>
      </c>
      <c r="X71" s="187">
        <f t="shared" si="4"/>
        <v>0</v>
      </c>
      <c r="Y71" s="188" t="str">
        <f t="shared" si="5"/>
        <v>CUMPLIDA</v>
      </c>
    </row>
    <row r="72" spans="1:25" s="30" customFormat="1" ht="116.25" customHeight="1" thickBot="1">
      <c r="A72" s="736"/>
      <c r="B72" s="739"/>
      <c r="C72" s="717"/>
      <c r="D72" s="717"/>
      <c r="E72" s="717"/>
      <c r="F72" s="179" t="s">
        <v>401</v>
      </c>
      <c r="G72" s="179" t="s">
        <v>402</v>
      </c>
      <c r="H72" s="179" t="s">
        <v>403</v>
      </c>
      <c r="I72" s="180" t="s">
        <v>404</v>
      </c>
      <c r="J72" s="180">
        <v>1</v>
      </c>
      <c r="K72" s="198">
        <v>40483</v>
      </c>
      <c r="L72" s="198">
        <v>40847</v>
      </c>
      <c r="M72" s="128">
        <f t="shared" si="0"/>
        <v>52</v>
      </c>
      <c r="N72" s="784"/>
      <c r="O72" s="129">
        <v>1</v>
      </c>
      <c r="P72" s="130">
        <f t="shared" si="1"/>
        <v>1</v>
      </c>
      <c r="Q72" s="131">
        <f t="shared" si="2"/>
        <v>52</v>
      </c>
      <c r="R72" s="131">
        <f t="shared" si="6"/>
        <v>0</v>
      </c>
      <c r="S72" s="131">
        <f t="shared" si="7"/>
        <v>0</v>
      </c>
      <c r="T72" s="132"/>
      <c r="U72" s="132"/>
      <c r="V72" s="583" t="s">
        <v>2461</v>
      </c>
      <c r="W72" s="134">
        <f t="shared" si="3"/>
        <v>2</v>
      </c>
      <c r="X72" s="134">
        <f t="shared" si="4"/>
        <v>1</v>
      </c>
      <c r="Y72" s="135" t="str">
        <f t="shared" si="5"/>
        <v>CUMPLIDA</v>
      </c>
    </row>
    <row r="73" spans="1:25" s="30" customFormat="1" ht="193.5" customHeight="1">
      <c r="A73" s="735">
        <v>49</v>
      </c>
      <c r="B73" s="738">
        <v>1703003</v>
      </c>
      <c r="C73" s="715" t="s">
        <v>405</v>
      </c>
      <c r="D73" s="715" t="s">
        <v>406</v>
      </c>
      <c r="E73" s="715" t="s">
        <v>407</v>
      </c>
      <c r="F73" s="114" t="s">
        <v>408</v>
      </c>
      <c r="G73" s="114" t="s">
        <v>409</v>
      </c>
      <c r="H73" s="114" t="s">
        <v>410</v>
      </c>
      <c r="I73" s="115" t="s">
        <v>411</v>
      </c>
      <c r="J73" s="177">
        <v>5</v>
      </c>
      <c r="K73" s="116">
        <v>40422</v>
      </c>
      <c r="L73" s="197">
        <v>40786</v>
      </c>
      <c r="M73" s="117">
        <f t="shared" si="0"/>
        <v>52</v>
      </c>
      <c r="N73" s="185" t="s">
        <v>396</v>
      </c>
      <c r="O73" s="178">
        <v>5</v>
      </c>
      <c r="P73" s="119">
        <f t="shared" si="1"/>
        <v>1</v>
      </c>
      <c r="Q73" s="120">
        <f t="shared" si="2"/>
        <v>52</v>
      </c>
      <c r="R73" s="120">
        <f t="shared" si="6"/>
        <v>52</v>
      </c>
      <c r="S73" s="120">
        <f t="shared" si="7"/>
        <v>52</v>
      </c>
      <c r="T73" s="121"/>
      <c r="U73" s="121"/>
      <c r="V73" s="582" t="s">
        <v>2462</v>
      </c>
      <c r="W73" s="123">
        <f t="shared" si="3"/>
        <v>2</v>
      </c>
      <c r="X73" s="123">
        <f t="shared" si="4"/>
        <v>0</v>
      </c>
      <c r="Y73" s="124" t="str">
        <f t="shared" si="5"/>
        <v>CUMPLIDA</v>
      </c>
    </row>
    <row r="74" spans="1:25" s="30" customFormat="1" ht="258" customHeight="1" thickBot="1">
      <c r="A74" s="736"/>
      <c r="B74" s="739"/>
      <c r="C74" s="717"/>
      <c r="D74" s="717"/>
      <c r="E74" s="717"/>
      <c r="F74" s="125" t="s">
        <v>412</v>
      </c>
      <c r="G74" s="125" t="s">
        <v>413</v>
      </c>
      <c r="H74" s="125" t="s">
        <v>414</v>
      </c>
      <c r="I74" s="126" t="s">
        <v>415</v>
      </c>
      <c r="J74" s="199">
        <v>1</v>
      </c>
      <c r="K74" s="127">
        <v>40513</v>
      </c>
      <c r="L74" s="198">
        <v>40877</v>
      </c>
      <c r="M74" s="128">
        <f t="shared" si="0"/>
        <v>52</v>
      </c>
      <c r="N74" s="186" t="s">
        <v>168</v>
      </c>
      <c r="O74" s="408">
        <v>0.9</v>
      </c>
      <c r="P74" s="130">
        <f t="shared" si="1"/>
        <v>0.9</v>
      </c>
      <c r="Q74" s="131">
        <f t="shared" si="2"/>
        <v>46.800000000000004</v>
      </c>
      <c r="R74" s="131">
        <f t="shared" si="6"/>
        <v>0</v>
      </c>
      <c r="S74" s="131">
        <f t="shared" si="7"/>
        <v>0</v>
      </c>
      <c r="T74" s="132"/>
      <c r="U74" s="132"/>
      <c r="V74" s="583" t="s">
        <v>2463</v>
      </c>
      <c r="W74" s="134">
        <f t="shared" si="3"/>
        <v>0</v>
      </c>
      <c r="X74" s="134">
        <f t="shared" si="4"/>
        <v>1</v>
      </c>
      <c r="Y74" s="135" t="str">
        <f t="shared" si="5"/>
        <v>EN TERMINO</v>
      </c>
    </row>
    <row r="75" spans="1:25" s="30" customFormat="1" ht="286.5" customHeight="1" thickBot="1">
      <c r="A75" s="136">
        <v>50</v>
      </c>
      <c r="B75" s="137">
        <v>1202002</v>
      </c>
      <c r="C75" s="138" t="s">
        <v>416</v>
      </c>
      <c r="D75" s="138" t="s">
        <v>417</v>
      </c>
      <c r="E75" s="139" t="s">
        <v>418</v>
      </c>
      <c r="F75" s="140" t="s">
        <v>419</v>
      </c>
      <c r="G75" s="140" t="s">
        <v>420</v>
      </c>
      <c r="H75" s="140" t="s">
        <v>421</v>
      </c>
      <c r="I75" s="141" t="s">
        <v>422</v>
      </c>
      <c r="J75" s="152">
        <v>1</v>
      </c>
      <c r="K75" s="142">
        <v>40422</v>
      </c>
      <c r="L75" s="161">
        <v>40724</v>
      </c>
      <c r="M75" s="143">
        <f t="shared" si="0"/>
        <v>43.142857142857146</v>
      </c>
      <c r="N75" s="144" t="s">
        <v>290</v>
      </c>
      <c r="O75" s="153">
        <v>1</v>
      </c>
      <c r="P75" s="146">
        <f t="shared" si="1"/>
        <v>1</v>
      </c>
      <c r="Q75" s="147">
        <f t="shared" si="2"/>
        <v>43.142857142857146</v>
      </c>
      <c r="R75" s="147">
        <f t="shared" si="6"/>
        <v>43.142857142857146</v>
      </c>
      <c r="S75" s="147">
        <f t="shared" si="7"/>
        <v>43.142857142857146</v>
      </c>
      <c r="T75" s="148"/>
      <c r="U75" s="148"/>
      <c r="V75" s="149"/>
      <c r="W75" s="150">
        <f t="shared" si="3"/>
        <v>2</v>
      </c>
      <c r="X75" s="150">
        <f t="shared" si="4"/>
        <v>0</v>
      </c>
      <c r="Y75" s="151" t="str">
        <f t="shared" si="5"/>
        <v>CUMPLIDA</v>
      </c>
    </row>
    <row r="76" spans="1:25" s="30" customFormat="1" ht="123.75" customHeight="1" thickBot="1">
      <c r="A76" s="136">
        <v>51</v>
      </c>
      <c r="B76" s="137">
        <v>1602100</v>
      </c>
      <c r="C76" s="138" t="s">
        <v>423</v>
      </c>
      <c r="D76" s="138" t="s">
        <v>424</v>
      </c>
      <c r="E76" s="139" t="s">
        <v>425</v>
      </c>
      <c r="F76" s="140" t="s">
        <v>426</v>
      </c>
      <c r="G76" s="140" t="s">
        <v>427</v>
      </c>
      <c r="H76" s="140" t="s">
        <v>428</v>
      </c>
      <c r="I76" s="141" t="s">
        <v>429</v>
      </c>
      <c r="J76" s="141">
        <v>1</v>
      </c>
      <c r="K76" s="161">
        <v>40483</v>
      </c>
      <c r="L76" s="161">
        <v>40543</v>
      </c>
      <c r="M76" s="143">
        <f t="shared" si="0"/>
        <v>8.5714285714285712</v>
      </c>
      <c r="N76" s="144" t="s">
        <v>168</v>
      </c>
      <c r="O76" s="145">
        <v>1</v>
      </c>
      <c r="P76" s="146">
        <f t="shared" si="1"/>
        <v>1</v>
      </c>
      <c r="Q76" s="147">
        <f t="shared" si="2"/>
        <v>8.5714285714285712</v>
      </c>
      <c r="R76" s="147">
        <f t="shared" si="6"/>
        <v>8.5714285714285712</v>
      </c>
      <c r="S76" s="147">
        <f t="shared" si="7"/>
        <v>8.5714285714285712</v>
      </c>
      <c r="T76" s="148"/>
      <c r="U76" s="148"/>
      <c r="V76" s="149"/>
      <c r="W76" s="150">
        <f t="shared" si="3"/>
        <v>2</v>
      </c>
      <c r="X76" s="150">
        <f t="shared" si="4"/>
        <v>0</v>
      </c>
      <c r="Y76" s="151" t="str">
        <f t="shared" si="5"/>
        <v>CUMPLIDA</v>
      </c>
    </row>
    <row r="77" spans="1:25" s="30" customFormat="1" ht="116.25" customHeight="1">
      <c r="A77" s="735">
        <v>52</v>
      </c>
      <c r="B77" s="738">
        <v>1901001</v>
      </c>
      <c r="C77" s="712" t="s">
        <v>430</v>
      </c>
      <c r="D77" s="738" t="s">
        <v>431</v>
      </c>
      <c r="E77" s="779" t="s">
        <v>432</v>
      </c>
      <c r="F77" s="176" t="s">
        <v>433</v>
      </c>
      <c r="G77" s="176" t="s">
        <v>434</v>
      </c>
      <c r="H77" s="176" t="s">
        <v>435</v>
      </c>
      <c r="I77" s="177" t="s">
        <v>436</v>
      </c>
      <c r="J77" s="177">
        <v>1</v>
      </c>
      <c r="K77" s="197">
        <v>40466</v>
      </c>
      <c r="L77" s="197">
        <v>40830</v>
      </c>
      <c r="M77" s="117">
        <f t="shared" si="0"/>
        <v>52</v>
      </c>
      <c r="N77" s="783" t="s">
        <v>437</v>
      </c>
      <c r="O77" s="178">
        <v>0</v>
      </c>
      <c r="P77" s="119">
        <f t="shared" si="1"/>
        <v>0</v>
      </c>
      <c r="Q77" s="120">
        <f t="shared" si="2"/>
        <v>0</v>
      </c>
      <c r="R77" s="120">
        <f t="shared" si="6"/>
        <v>0</v>
      </c>
      <c r="S77" s="120">
        <f t="shared" si="7"/>
        <v>0</v>
      </c>
      <c r="T77" s="121"/>
      <c r="U77" s="121"/>
      <c r="V77" s="122"/>
      <c r="W77" s="123">
        <f t="shared" si="3"/>
        <v>0</v>
      </c>
      <c r="X77" s="123">
        <f t="shared" si="4"/>
        <v>1</v>
      </c>
      <c r="Y77" s="124" t="str">
        <f t="shared" si="5"/>
        <v>EN TERMINO</v>
      </c>
    </row>
    <row r="78" spans="1:25" s="30" customFormat="1" ht="51.75" customHeight="1" thickBot="1">
      <c r="A78" s="736"/>
      <c r="B78" s="739"/>
      <c r="C78" s="714"/>
      <c r="D78" s="739"/>
      <c r="E78" s="780"/>
      <c r="F78" s="200" t="s">
        <v>107</v>
      </c>
      <c r="G78" s="179" t="s">
        <v>108</v>
      </c>
      <c r="H78" s="179" t="s">
        <v>109</v>
      </c>
      <c r="I78" s="180" t="s">
        <v>53</v>
      </c>
      <c r="J78" s="201">
        <v>1</v>
      </c>
      <c r="K78" s="198">
        <v>40422</v>
      </c>
      <c r="L78" s="198">
        <v>40543</v>
      </c>
      <c r="M78" s="128">
        <f t="shared" ref="M78:M138" si="8">(+L78-K78)/7</f>
        <v>17.285714285714285</v>
      </c>
      <c r="N78" s="784"/>
      <c r="O78" s="202">
        <v>1</v>
      </c>
      <c r="P78" s="130">
        <f t="shared" ref="P78:P136" si="9">IF(O78/J78&gt;1,1,+O78/J78)</f>
        <v>1</v>
      </c>
      <c r="Q78" s="131">
        <f t="shared" ref="Q78:Q138" si="10">+M78*P78</f>
        <v>17.285714285714285</v>
      </c>
      <c r="R78" s="131">
        <f t="shared" ref="R78:R136" si="11">IF(L78&lt;=$T$9,Q78,0)</f>
        <v>17.285714285714285</v>
      </c>
      <c r="S78" s="131">
        <f t="shared" ref="S78:S136" si="12">IF($T$9&gt;=L78,M78,0)</f>
        <v>17.285714285714285</v>
      </c>
      <c r="T78" s="132"/>
      <c r="U78" s="132"/>
      <c r="V78" s="133"/>
      <c r="W78" s="134">
        <f t="shared" ref="W78:W138" si="13">IF(P78=100%,2,0)</f>
        <v>2</v>
      </c>
      <c r="X78" s="134">
        <f t="shared" ref="X78:X138" si="14">IF(L78&lt;$Z$3,0,1)</f>
        <v>0</v>
      </c>
      <c r="Y78" s="135" t="str">
        <f t="shared" ref="Y78:Y138" si="15">IF(W78+X78&gt;1,"CUMPLIDA",IF(X78=1,"EN TERMINO","VENCIDA"))</f>
        <v>CUMPLIDA</v>
      </c>
    </row>
    <row r="79" spans="1:25" s="30" customFormat="1" ht="157.5" customHeight="1" thickBot="1">
      <c r="A79" s="136">
        <v>53</v>
      </c>
      <c r="B79" s="137">
        <v>1901001</v>
      </c>
      <c r="C79" s="138" t="s">
        <v>438</v>
      </c>
      <c r="D79" s="138" t="s">
        <v>439</v>
      </c>
      <c r="E79" s="139" t="s">
        <v>440</v>
      </c>
      <c r="F79" s="158" t="s">
        <v>441</v>
      </c>
      <c r="G79" s="158" t="s">
        <v>442</v>
      </c>
      <c r="H79" s="158" t="s">
        <v>443</v>
      </c>
      <c r="I79" s="159" t="s">
        <v>444</v>
      </c>
      <c r="J79" s="159">
        <v>1</v>
      </c>
      <c r="K79" s="161">
        <v>40466</v>
      </c>
      <c r="L79" s="161">
        <v>40830</v>
      </c>
      <c r="M79" s="143">
        <f t="shared" si="8"/>
        <v>52</v>
      </c>
      <c r="N79" s="144" t="s">
        <v>445</v>
      </c>
      <c r="O79" s="153">
        <v>0</v>
      </c>
      <c r="P79" s="146">
        <f t="shared" si="9"/>
        <v>0</v>
      </c>
      <c r="Q79" s="147">
        <f t="shared" si="10"/>
        <v>0</v>
      </c>
      <c r="R79" s="147">
        <f t="shared" si="11"/>
        <v>0</v>
      </c>
      <c r="S79" s="147">
        <f t="shared" si="12"/>
        <v>0</v>
      </c>
      <c r="T79" s="148"/>
      <c r="U79" s="148"/>
      <c r="V79" s="149"/>
      <c r="W79" s="150">
        <f t="shared" si="13"/>
        <v>0</v>
      </c>
      <c r="X79" s="150">
        <f t="shared" si="14"/>
        <v>1</v>
      </c>
      <c r="Y79" s="151" t="str">
        <f t="shared" si="15"/>
        <v>EN TERMINO</v>
      </c>
    </row>
    <row r="80" spans="1:25" s="30" customFormat="1" ht="82.5" customHeight="1">
      <c r="A80" s="735">
        <v>54</v>
      </c>
      <c r="B80" s="738">
        <v>1902001</v>
      </c>
      <c r="C80" s="715" t="s">
        <v>446</v>
      </c>
      <c r="D80" s="715" t="s">
        <v>133</v>
      </c>
      <c r="E80" s="715" t="s">
        <v>447</v>
      </c>
      <c r="F80" s="792" t="s">
        <v>448</v>
      </c>
      <c r="G80" s="792" t="s">
        <v>449</v>
      </c>
      <c r="H80" s="203" t="s">
        <v>450</v>
      </c>
      <c r="I80" s="204" t="s">
        <v>451</v>
      </c>
      <c r="J80" s="205">
        <v>20</v>
      </c>
      <c r="K80" s="206">
        <v>40179</v>
      </c>
      <c r="L80" s="197">
        <v>40543</v>
      </c>
      <c r="M80" s="117">
        <f t="shared" si="8"/>
        <v>52</v>
      </c>
      <c r="N80" s="185" t="s">
        <v>452</v>
      </c>
      <c r="O80" s="178">
        <v>20</v>
      </c>
      <c r="P80" s="119">
        <f t="shared" si="9"/>
        <v>1</v>
      </c>
      <c r="Q80" s="120">
        <f t="shared" si="10"/>
        <v>52</v>
      </c>
      <c r="R80" s="120">
        <f t="shared" si="11"/>
        <v>52</v>
      </c>
      <c r="S80" s="120">
        <f t="shared" si="12"/>
        <v>52</v>
      </c>
      <c r="T80" s="121"/>
      <c r="U80" s="121"/>
      <c r="V80" s="122"/>
      <c r="W80" s="123">
        <f t="shared" si="13"/>
        <v>2</v>
      </c>
      <c r="X80" s="123">
        <f t="shared" si="14"/>
        <v>0</v>
      </c>
      <c r="Y80" s="124" t="str">
        <f t="shared" si="15"/>
        <v>CUMPLIDA</v>
      </c>
    </row>
    <row r="81" spans="1:25" s="30" customFormat="1" ht="99.75" customHeight="1" thickBot="1">
      <c r="A81" s="736"/>
      <c r="B81" s="739"/>
      <c r="C81" s="717"/>
      <c r="D81" s="717"/>
      <c r="E81" s="717"/>
      <c r="F81" s="793"/>
      <c r="G81" s="793"/>
      <c r="H81" s="207" t="s">
        <v>453</v>
      </c>
      <c r="I81" s="208" t="s">
        <v>454</v>
      </c>
      <c r="J81" s="209">
        <v>3</v>
      </c>
      <c r="K81" s="210">
        <v>40179</v>
      </c>
      <c r="L81" s="210">
        <v>40543</v>
      </c>
      <c r="M81" s="128">
        <f t="shared" si="8"/>
        <v>52</v>
      </c>
      <c r="N81" s="211" t="s">
        <v>455</v>
      </c>
      <c r="O81" s="129">
        <v>3</v>
      </c>
      <c r="P81" s="130">
        <f t="shared" si="9"/>
        <v>1</v>
      </c>
      <c r="Q81" s="131">
        <f t="shared" si="10"/>
        <v>52</v>
      </c>
      <c r="R81" s="131">
        <f t="shared" si="11"/>
        <v>52</v>
      </c>
      <c r="S81" s="131">
        <f t="shared" si="12"/>
        <v>52</v>
      </c>
      <c r="T81" s="132"/>
      <c r="U81" s="132"/>
      <c r="V81" s="133"/>
      <c r="W81" s="134">
        <f t="shared" si="13"/>
        <v>2</v>
      </c>
      <c r="X81" s="134">
        <f t="shared" si="14"/>
        <v>0</v>
      </c>
      <c r="Y81" s="135" t="str">
        <f t="shared" si="15"/>
        <v>CUMPLIDA</v>
      </c>
    </row>
    <row r="82" spans="1:25" s="30" customFormat="1" ht="87.75" customHeight="1" thickBot="1">
      <c r="A82" s="136">
        <v>55</v>
      </c>
      <c r="B82" s="137">
        <v>1902001</v>
      </c>
      <c r="C82" s="138" t="s">
        <v>456</v>
      </c>
      <c r="D82" s="138" t="s">
        <v>457</v>
      </c>
      <c r="E82" s="139" t="s">
        <v>458</v>
      </c>
      <c r="F82" s="158" t="s">
        <v>459</v>
      </c>
      <c r="G82" s="158" t="s">
        <v>460</v>
      </c>
      <c r="H82" s="158" t="s">
        <v>461</v>
      </c>
      <c r="I82" s="159" t="s">
        <v>462</v>
      </c>
      <c r="J82" s="160">
        <v>1</v>
      </c>
      <c r="K82" s="161">
        <v>40422</v>
      </c>
      <c r="L82" s="161">
        <v>40543</v>
      </c>
      <c r="M82" s="143">
        <f t="shared" si="8"/>
        <v>17.285714285714285</v>
      </c>
      <c r="N82" s="144" t="s">
        <v>463</v>
      </c>
      <c r="O82" s="153">
        <v>1</v>
      </c>
      <c r="P82" s="146">
        <f t="shared" si="9"/>
        <v>1</v>
      </c>
      <c r="Q82" s="147">
        <f t="shared" si="10"/>
        <v>17.285714285714285</v>
      </c>
      <c r="R82" s="147">
        <f t="shared" si="11"/>
        <v>17.285714285714285</v>
      </c>
      <c r="S82" s="147">
        <f t="shared" si="12"/>
        <v>17.285714285714285</v>
      </c>
      <c r="T82" s="148"/>
      <c r="U82" s="148"/>
      <c r="V82" s="149"/>
      <c r="W82" s="150">
        <f t="shared" si="13"/>
        <v>2</v>
      </c>
      <c r="X82" s="150">
        <f t="shared" si="14"/>
        <v>0</v>
      </c>
      <c r="Y82" s="151" t="str">
        <f t="shared" si="15"/>
        <v>CUMPLIDA</v>
      </c>
    </row>
    <row r="83" spans="1:25" s="30" customFormat="1" ht="143.25" customHeight="1" thickBot="1">
      <c r="A83" s="136">
        <v>56</v>
      </c>
      <c r="B83" s="137">
        <v>1902001</v>
      </c>
      <c r="C83" s="138" t="s">
        <v>464</v>
      </c>
      <c r="D83" s="138" t="s">
        <v>465</v>
      </c>
      <c r="E83" s="139"/>
      <c r="F83" s="158" t="s">
        <v>466</v>
      </c>
      <c r="G83" s="158" t="s">
        <v>460</v>
      </c>
      <c r="H83" s="158" t="s">
        <v>461</v>
      </c>
      <c r="I83" s="159" t="s">
        <v>467</v>
      </c>
      <c r="J83" s="160">
        <v>1</v>
      </c>
      <c r="K83" s="161">
        <v>40422</v>
      </c>
      <c r="L83" s="161">
        <v>40543</v>
      </c>
      <c r="M83" s="143">
        <f t="shared" si="8"/>
        <v>17.285714285714285</v>
      </c>
      <c r="N83" s="144" t="s">
        <v>463</v>
      </c>
      <c r="O83" s="153">
        <v>1</v>
      </c>
      <c r="P83" s="146">
        <f t="shared" si="9"/>
        <v>1</v>
      </c>
      <c r="Q83" s="147">
        <f t="shared" si="10"/>
        <v>17.285714285714285</v>
      </c>
      <c r="R83" s="147">
        <f t="shared" si="11"/>
        <v>17.285714285714285</v>
      </c>
      <c r="S83" s="147">
        <f t="shared" si="12"/>
        <v>17.285714285714285</v>
      </c>
      <c r="T83" s="148"/>
      <c r="U83" s="148"/>
      <c r="V83" s="149"/>
      <c r="W83" s="150">
        <f t="shared" si="13"/>
        <v>2</v>
      </c>
      <c r="X83" s="150">
        <f t="shared" si="14"/>
        <v>0</v>
      </c>
      <c r="Y83" s="151" t="str">
        <f t="shared" si="15"/>
        <v>CUMPLIDA</v>
      </c>
    </row>
    <row r="84" spans="1:25" s="30" customFormat="1" ht="94.5" customHeight="1">
      <c r="A84" s="735">
        <v>57</v>
      </c>
      <c r="B84" s="738">
        <v>1907001</v>
      </c>
      <c r="C84" s="712" t="s">
        <v>468</v>
      </c>
      <c r="D84" s="712" t="s">
        <v>469</v>
      </c>
      <c r="E84" s="776" t="s">
        <v>470</v>
      </c>
      <c r="F84" s="114" t="s">
        <v>471</v>
      </c>
      <c r="G84" s="787" t="s">
        <v>472</v>
      </c>
      <c r="H84" s="114" t="s">
        <v>473</v>
      </c>
      <c r="I84" s="115" t="s">
        <v>474</v>
      </c>
      <c r="J84" s="212">
        <v>1</v>
      </c>
      <c r="K84" s="116">
        <v>40422</v>
      </c>
      <c r="L84" s="116">
        <v>40543</v>
      </c>
      <c r="M84" s="117">
        <f t="shared" si="8"/>
        <v>17.285714285714285</v>
      </c>
      <c r="N84" s="185" t="s">
        <v>475</v>
      </c>
      <c r="O84" s="118">
        <v>1</v>
      </c>
      <c r="P84" s="119">
        <f t="shared" si="9"/>
        <v>1</v>
      </c>
      <c r="Q84" s="120">
        <f t="shared" si="10"/>
        <v>17.285714285714285</v>
      </c>
      <c r="R84" s="120">
        <f t="shared" si="11"/>
        <v>17.285714285714285</v>
      </c>
      <c r="S84" s="120">
        <f t="shared" si="12"/>
        <v>17.285714285714285</v>
      </c>
      <c r="T84" s="121"/>
      <c r="U84" s="121"/>
      <c r="V84" s="122"/>
      <c r="W84" s="123">
        <f t="shared" si="13"/>
        <v>2</v>
      </c>
      <c r="X84" s="123">
        <f t="shared" si="14"/>
        <v>0</v>
      </c>
      <c r="Y84" s="124" t="str">
        <f t="shared" si="15"/>
        <v>CUMPLIDA</v>
      </c>
    </row>
    <row r="85" spans="1:25" s="30" customFormat="1" ht="99.75" customHeight="1" thickBot="1">
      <c r="A85" s="736"/>
      <c r="B85" s="739"/>
      <c r="C85" s="714"/>
      <c r="D85" s="714"/>
      <c r="E85" s="778"/>
      <c r="F85" s="125" t="s">
        <v>476</v>
      </c>
      <c r="G85" s="791"/>
      <c r="H85" s="125" t="s">
        <v>477</v>
      </c>
      <c r="I85" s="126" t="s">
        <v>478</v>
      </c>
      <c r="J85" s="199">
        <v>1</v>
      </c>
      <c r="K85" s="127">
        <v>40422</v>
      </c>
      <c r="L85" s="127">
        <v>40574</v>
      </c>
      <c r="M85" s="128">
        <f t="shared" si="8"/>
        <v>21.714285714285715</v>
      </c>
      <c r="N85" s="186" t="s">
        <v>298</v>
      </c>
      <c r="O85" s="202">
        <v>1</v>
      </c>
      <c r="P85" s="130">
        <f t="shared" si="9"/>
        <v>1</v>
      </c>
      <c r="Q85" s="131">
        <f t="shared" si="10"/>
        <v>21.714285714285715</v>
      </c>
      <c r="R85" s="131">
        <f t="shared" si="11"/>
        <v>21.714285714285715</v>
      </c>
      <c r="S85" s="131">
        <f t="shared" si="12"/>
        <v>21.714285714285715</v>
      </c>
      <c r="T85" s="132"/>
      <c r="U85" s="132"/>
      <c r="V85" s="133"/>
      <c r="W85" s="134">
        <f t="shared" si="13"/>
        <v>2</v>
      </c>
      <c r="X85" s="134">
        <f t="shared" si="14"/>
        <v>0</v>
      </c>
      <c r="Y85" s="135" t="str">
        <f t="shared" si="15"/>
        <v>CUMPLIDA</v>
      </c>
    </row>
    <row r="86" spans="1:25" s="30" customFormat="1" ht="154.5" customHeight="1" thickBot="1">
      <c r="A86" s="136">
        <v>58</v>
      </c>
      <c r="B86" s="137">
        <v>1904001</v>
      </c>
      <c r="C86" s="138" t="s">
        <v>479</v>
      </c>
      <c r="D86" s="138" t="s">
        <v>480</v>
      </c>
      <c r="E86" s="139" t="s">
        <v>481</v>
      </c>
      <c r="F86" s="140" t="s">
        <v>482</v>
      </c>
      <c r="G86" s="140" t="s">
        <v>483</v>
      </c>
      <c r="H86" s="140" t="s">
        <v>484</v>
      </c>
      <c r="I86" s="152" t="s">
        <v>485</v>
      </c>
      <c r="J86" s="174">
        <v>1</v>
      </c>
      <c r="K86" s="142">
        <v>40422</v>
      </c>
      <c r="L86" s="142">
        <v>40543</v>
      </c>
      <c r="M86" s="143">
        <f t="shared" si="8"/>
        <v>17.285714285714285</v>
      </c>
      <c r="N86" s="144" t="s">
        <v>486</v>
      </c>
      <c r="O86" s="145">
        <v>1</v>
      </c>
      <c r="P86" s="146">
        <f t="shared" si="9"/>
        <v>1</v>
      </c>
      <c r="Q86" s="147">
        <f t="shared" si="10"/>
        <v>17.285714285714285</v>
      </c>
      <c r="R86" s="147">
        <f t="shared" si="11"/>
        <v>17.285714285714285</v>
      </c>
      <c r="S86" s="147">
        <f t="shared" si="12"/>
        <v>17.285714285714285</v>
      </c>
      <c r="T86" s="148"/>
      <c r="U86" s="148"/>
      <c r="V86" s="149"/>
      <c r="W86" s="150">
        <f t="shared" si="13"/>
        <v>2</v>
      </c>
      <c r="X86" s="150">
        <f t="shared" si="14"/>
        <v>0</v>
      </c>
      <c r="Y86" s="151" t="str">
        <f t="shared" si="15"/>
        <v>CUMPLIDA</v>
      </c>
    </row>
    <row r="87" spans="1:25" s="30" customFormat="1" ht="154.5" customHeight="1">
      <c r="A87" s="735">
        <v>59</v>
      </c>
      <c r="B87" s="738">
        <v>1904001</v>
      </c>
      <c r="C87" s="738" t="s">
        <v>487</v>
      </c>
      <c r="D87" s="738" t="s">
        <v>488</v>
      </c>
      <c r="E87" s="738" t="s">
        <v>489</v>
      </c>
      <c r="F87" s="114" t="s">
        <v>490</v>
      </c>
      <c r="G87" s="789" t="s">
        <v>491</v>
      </c>
      <c r="H87" s="114" t="s">
        <v>492</v>
      </c>
      <c r="I87" s="212" t="s">
        <v>493</v>
      </c>
      <c r="J87" s="213">
        <v>1</v>
      </c>
      <c r="K87" s="116">
        <v>40513</v>
      </c>
      <c r="L87" s="116">
        <v>40574</v>
      </c>
      <c r="M87" s="117">
        <f t="shared" si="8"/>
        <v>8.7142857142857135</v>
      </c>
      <c r="N87" s="185" t="s">
        <v>494</v>
      </c>
      <c r="O87" s="178">
        <v>1</v>
      </c>
      <c r="P87" s="119">
        <f t="shared" si="9"/>
        <v>1</v>
      </c>
      <c r="Q87" s="120">
        <f t="shared" si="10"/>
        <v>8.7142857142857135</v>
      </c>
      <c r="R87" s="120">
        <f t="shared" si="11"/>
        <v>8.7142857142857135</v>
      </c>
      <c r="S87" s="120">
        <f t="shared" si="12"/>
        <v>8.7142857142857135</v>
      </c>
      <c r="T87" s="121"/>
      <c r="U87" s="121"/>
      <c r="V87" s="122"/>
      <c r="W87" s="123">
        <f t="shared" si="13"/>
        <v>2</v>
      </c>
      <c r="X87" s="123">
        <f t="shared" si="14"/>
        <v>0</v>
      </c>
      <c r="Y87" s="124" t="str">
        <f t="shared" si="15"/>
        <v>CUMPLIDA</v>
      </c>
    </row>
    <row r="88" spans="1:25" s="30" customFormat="1" ht="242.25" customHeight="1" thickBot="1">
      <c r="A88" s="736"/>
      <c r="B88" s="739"/>
      <c r="C88" s="739"/>
      <c r="D88" s="739"/>
      <c r="E88" s="739"/>
      <c r="F88" s="125" t="s">
        <v>495</v>
      </c>
      <c r="G88" s="790"/>
      <c r="H88" s="125" t="s">
        <v>496</v>
      </c>
      <c r="I88" s="126" t="s">
        <v>497</v>
      </c>
      <c r="J88" s="199">
        <v>1</v>
      </c>
      <c r="K88" s="127">
        <v>40513</v>
      </c>
      <c r="L88" s="127">
        <v>40878</v>
      </c>
      <c r="M88" s="128">
        <f t="shared" si="8"/>
        <v>52.142857142857146</v>
      </c>
      <c r="N88" s="186" t="s">
        <v>494</v>
      </c>
      <c r="O88" s="408">
        <v>0.75</v>
      </c>
      <c r="P88" s="130">
        <f t="shared" si="9"/>
        <v>0.75</v>
      </c>
      <c r="Q88" s="131">
        <f t="shared" si="10"/>
        <v>39.107142857142861</v>
      </c>
      <c r="R88" s="131">
        <f t="shared" si="11"/>
        <v>0</v>
      </c>
      <c r="S88" s="131">
        <f t="shared" si="12"/>
        <v>0</v>
      </c>
      <c r="T88" s="132"/>
      <c r="U88" s="132"/>
      <c r="V88" s="133"/>
      <c r="W88" s="134">
        <f t="shared" si="13"/>
        <v>0</v>
      </c>
      <c r="X88" s="134">
        <f t="shared" si="14"/>
        <v>1</v>
      </c>
      <c r="Y88" s="135" t="str">
        <f t="shared" si="15"/>
        <v>EN TERMINO</v>
      </c>
    </row>
    <row r="89" spans="1:25" s="30" customFormat="1" ht="138.75" customHeight="1" thickBot="1">
      <c r="A89" s="136">
        <v>60</v>
      </c>
      <c r="B89" s="137">
        <v>1905001</v>
      </c>
      <c r="C89" s="214" t="s">
        <v>498</v>
      </c>
      <c r="D89" s="138" t="s">
        <v>499</v>
      </c>
      <c r="E89" s="139" t="s">
        <v>500</v>
      </c>
      <c r="F89" s="140" t="s">
        <v>501</v>
      </c>
      <c r="G89" s="140" t="s">
        <v>502</v>
      </c>
      <c r="H89" s="140" t="s">
        <v>503</v>
      </c>
      <c r="I89" s="141" t="s">
        <v>504</v>
      </c>
      <c r="J89" s="152">
        <v>1</v>
      </c>
      <c r="K89" s="142">
        <v>40422</v>
      </c>
      <c r="L89" s="142">
        <v>40786</v>
      </c>
      <c r="M89" s="143">
        <f t="shared" si="8"/>
        <v>52</v>
      </c>
      <c r="N89" s="165" t="s">
        <v>505</v>
      </c>
      <c r="O89" s="153">
        <v>1</v>
      </c>
      <c r="P89" s="146">
        <f t="shared" si="9"/>
        <v>1</v>
      </c>
      <c r="Q89" s="147">
        <f t="shared" si="10"/>
        <v>52</v>
      </c>
      <c r="R89" s="147">
        <f t="shared" si="11"/>
        <v>52</v>
      </c>
      <c r="S89" s="147">
        <f t="shared" si="12"/>
        <v>52</v>
      </c>
      <c r="T89" s="148"/>
      <c r="U89" s="148"/>
      <c r="V89" s="215" t="s">
        <v>1526</v>
      </c>
      <c r="W89" s="150">
        <f t="shared" si="13"/>
        <v>2</v>
      </c>
      <c r="X89" s="150">
        <f t="shared" si="14"/>
        <v>0</v>
      </c>
      <c r="Y89" s="151" t="str">
        <f t="shared" si="15"/>
        <v>CUMPLIDA</v>
      </c>
    </row>
    <row r="90" spans="1:25" s="30" customFormat="1" ht="98.25" customHeight="1">
      <c r="A90" s="735">
        <v>61</v>
      </c>
      <c r="B90" s="738">
        <v>1905001</v>
      </c>
      <c r="C90" s="738" t="s">
        <v>506</v>
      </c>
      <c r="D90" s="738" t="s">
        <v>507</v>
      </c>
      <c r="E90" s="779" t="s">
        <v>508</v>
      </c>
      <c r="F90" s="176" t="s">
        <v>509</v>
      </c>
      <c r="G90" s="176" t="s">
        <v>510</v>
      </c>
      <c r="H90" s="176" t="s">
        <v>511</v>
      </c>
      <c r="I90" s="177" t="s">
        <v>512</v>
      </c>
      <c r="J90" s="177">
        <v>1</v>
      </c>
      <c r="K90" s="183">
        <v>40422</v>
      </c>
      <c r="L90" s="183">
        <v>40452</v>
      </c>
      <c r="M90" s="117">
        <f t="shared" si="8"/>
        <v>4.2857142857142856</v>
      </c>
      <c r="N90" s="185" t="s">
        <v>206</v>
      </c>
      <c r="O90" s="178">
        <v>1</v>
      </c>
      <c r="P90" s="119">
        <f t="shared" si="9"/>
        <v>1</v>
      </c>
      <c r="Q90" s="120">
        <f t="shared" si="10"/>
        <v>4.2857142857142856</v>
      </c>
      <c r="R90" s="120">
        <f t="shared" si="11"/>
        <v>4.2857142857142856</v>
      </c>
      <c r="S90" s="120">
        <f t="shared" si="12"/>
        <v>4.2857142857142856</v>
      </c>
      <c r="T90" s="121"/>
      <c r="U90" s="121"/>
      <c r="V90" s="122"/>
      <c r="W90" s="123">
        <f t="shared" si="13"/>
        <v>2</v>
      </c>
      <c r="X90" s="123">
        <f t="shared" si="14"/>
        <v>0</v>
      </c>
      <c r="Y90" s="124" t="str">
        <f t="shared" si="15"/>
        <v>CUMPLIDA</v>
      </c>
    </row>
    <row r="91" spans="1:25" s="30" customFormat="1" ht="89.25" customHeight="1" thickBot="1">
      <c r="A91" s="736"/>
      <c r="B91" s="739"/>
      <c r="C91" s="739"/>
      <c r="D91" s="739"/>
      <c r="E91" s="780"/>
      <c r="F91" s="125" t="s">
        <v>513</v>
      </c>
      <c r="G91" s="125" t="s">
        <v>514</v>
      </c>
      <c r="H91" s="125" t="s">
        <v>515</v>
      </c>
      <c r="I91" s="126" t="s">
        <v>516</v>
      </c>
      <c r="J91" s="216">
        <v>1</v>
      </c>
      <c r="K91" s="127">
        <v>40422</v>
      </c>
      <c r="L91" s="127">
        <v>40787</v>
      </c>
      <c r="M91" s="128">
        <f t="shared" si="8"/>
        <v>52.142857142857146</v>
      </c>
      <c r="N91" s="186" t="s">
        <v>517</v>
      </c>
      <c r="O91" s="616">
        <v>1</v>
      </c>
      <c r="P91" s="130">
        <f t="shared" si="9"/>
        <v>1</v>
      </c>
      <c r="Q91" s="131">
        <f t="shared" si="10"/>
        <v>52.142857142857146</v>
      </c>
      <c r="R91" s="131">
        <f t="shared" si="11"/>
        <v>52.142857142857146</v>
      </c>
      <c r="S91" s="131">
        <f t="shared" si="12"/>
        <v>52.142857142857146</v>
      </c>
      <c r="T91" s="132"/>
      <c r="U91" s="132"/>
      <c r="V91" s="133" t="s">
        <v>2464</v>
      </c>
      <c r="W91" s="134">
        <f t="shared" si="13"/>
        <v>2</v>
      </c>
      <c r="X91" s="134">
        <f t="shared" si="14"/>
        <v>0</v>
      </c>
      <c r="Y91" s="135" t="str">
        <f t="shared" si="15"/>
        <v>CUMPLIDA</v>
      </c>
    </row>
    <row r="92" spans="1:25" s="30" customFormat="1" ht="154.5" customHeight="1" thickBot="1">
      <c r="A92" s="136">
        <v>62</v>
      </c>
      <c r="B92" s="137">
        <v>1908003</v>
      </c>
      <c r="C92" s="138" t="s">
        <v>518</v>
      </c>
      <c r="D92" s="138" t="s">
        <v>519</v>
      </c>
      <c r="E92" s="139" t="s">
        <v>520</v>
      </c>
      <c r="F92" s="217" t="s">
        <v>521</v>
      </c>
      <c r="G92" s="158" t="s">
        <v>522</v>
      </c>
      <c r="H92" s="158" t="s">
        <v>523</v>
      </c>
      <c r="I92" s="159" t="s">
        <v>524</v>
      </c>
      <c r="J92" s="159">
        <v>2</v>
      </c>
      <c r="K92" s="161">
        <v>40422</v>
      </c>
      <c r="L92" s="161">
        <v>40785</v>
      </c>
      <c r="M92" s="143">
        <f t="shared" si="8"/>
        <v>51.857142857142854</v>
      </c>
      <c r="N92" s="144" t="s">
        <v>396</v>
      </c>
      <c r="O92" s="145">
        <v>2</v>
      </c>
      <c r="P92" s="146">
        <f t="shared" si="9"/>
        <v>1</v>
      </c>
      <c r="Q92" s="147">
        <f t="shared" si="10"/>
        <v>51.857142857142854</v>
      </c>
      <c r="R92" s="147">
        <f t="shared" si="11"/>
        <v>51.857142857142854</v>
      </c>
      <c r="S92" s="147">
        <f t="shared" si="12"/>
        <v>51.857142857142854</v>
      </c>
      <c r="T92" s="148"/>
      <c r="U92" s="148"/>
      <c r="V92" s="155"/>
      <c r="W92" s="150">
        <f t="shared" si="13"/>
        <v>2</v>
      </c>
      <c r="X92" s="150">
        <f t="shared" si="14"/>
        <v>0</v>
      </c>
      <c r="Y92" s="151" t="str">
        <f t="shared" si="15"/>
        <v>CUMPLIDA</v>
      </c>
    </row>
    <row r="93" spans="1:25" s="30" customFormat="1" ht="135.75" customHeight="1">
      <c r="A93" s="735">
        <v>63</v>
      </c>
      <c r="B93" s="738">
        <v>1908003</v>
      </c>
      <c r="C93" s="738" t="s">
        <v>525</v>
      </c>
      <c r="D93" s="738" t="s">
        <v>526</v>
      </c>
      <c r="E93" s="738" t="s">
        <v>527</v>
      </c>
      <c r="F93" s="176" t="s">
        <v>528</v>
      </c>
      <c r="G93" s="176" t="s">
        <v>529</v>
      </c>
      <c r="H93" s="176" t="s">
        <v>530</v>
      </c>
      <c r="I93" s="177" t="s">
        <v>531</v>
      </c>
      <c r="J93" s="177">
        <v>2</v>
      </c>
      <c r="K93" s="197">
        <v>40483</v>
      </c>
      <c r="L93" s="197">
        <v>40847</v>
      </c>
      <c r="M93" s="117">
        <f t="shared" si="8"/>
        <v>52</v>
      </c>
      <c r="N93" s="783" t="s">
        <v>396</v>
      </c>
      <c r="O93" s="178">
        <v>1</v>
      </c>
      <c r="P93" s="119">
        <f t="shared" si="9"/>
        <v>0.5</v>
      </c>
      <c r="Q93" s="120">
        <f t="shared" si="10"/>
        <v>26</v>
      </c>
      <c r="R93" s="120">
        <f t="shared" si="11"/>
        <v>0</v>
      </c>
      <c r="S93" s="120">
        <f t="shared" si="12"/>
        <v>0</v>
      </c>
      <c r="T93" s="121"/>
      <c r="U93" s="121"/>
      <c r="V93" s="582" t="s">
        <v>2465</v>
      </c>
      <c r="W93" s="123">
        <f t="shared" si="13"/>
        <v>0</v>
      </c>
      <c r="X93" s="123">
        <f t="shared" si="14"/>
        <v>1</v>
      </c>
      <c r="Y93" s="124" t="str">
        <f t="shared" si="15"/>
        <v>EN TERMINO</v>
      </c>
    </row>
    <row r="94" spans="1:25" s="30" customFormat="1" ht="135.75" customHeight="1" thickBot="1">
      <c r="A94" s="736"/>
      <c r="B94" s="739"/>
      <c r="C94" s="739"/>
      <c r="D94" s="739"/>
      <c r="E94" s="739"/>
      <c r="F94" s="179" t="s">
        <v>532</v>
      </c>
      <c r="G94" s="179" t="s">
        <v>533</v>
      </c>
      <c r="H94" s="179" t="s">
        <v>534</v>
      </c>
      <c r="I94" s="180" t="s">
        <v>241</v>
      </c>
      <c r="J94" s="180">
        <v>1</v>
      </c>
      <c r="K94" s="198">
        <v>40483</v>
      </c>
      <c r="L94" s="198">
        <v>40543</v>
      </c>
      <c r="M94" s="128">
        <f t="shared" si="8"/>
        <v>8.5714285714285712</v>
      </c>
      <c r="N94" s="784"/>
      <c r="O94" s="129">
        <v>1</v>
      </c>
      <c r="P94" s="130">
        <f t="shared" si="9"/>
        <v>1</v>
      </c>
      <c r="Q94" s="131">
        <f t="shared" si="10"/>
        <v>8.5714285714285712</v>
      </c>
      <c r="R94" s="131">
        <f t="shared" si="11"/>
        <v>8.5714285714285712</v>
      </c>
      <c r="S94" s="131">
        <f t="shared" si="12"/>
        <v>8.5714285714285712</v>
      </c>
      <c r="T94" s="132"/>
      <c r="U94" s="132"/>
      <c r="V94" s="133" t="s">
        <v>1523</v>
      </c>
      <c r="W94" s="134">
        <f t="shared" si="13"/>
        <v>2</v>
      </c>
      <c r="X94" s="134">
        <f t="shared" si="14"/>
        <v>0</v>
      </c>
      <c r="Y94" s="135" t="str">
        <f t="shared" si="15"/>
        <v>CUMPLIDA</v>
      </c>
    </row>
    <row r="95" spans="1:25" s="30" customFormat="1" ht="102.75" customHeight="1" thickBot="1">
      <c r="A95" s="136">
        <v>64</v>
      </c>
      <c r="B95" s="137">
        <v>1908003</v>
      </c>
      <c r="C95" s="138" t="s">
        <v>535</v>
      </c>
      <c r="D95" s="138" t="s">
        <v>536</v>
      </c>
      <c r="E95" s="139" t="s">
        <v>537</v>
      </c>
      <c r="F95" s="158" t="s">
        <v>538</v>
      </c>
      <c r="G95" s="158" t="s">
        <v>539</v>
      </c>
      <c r="H95" s="158" t="s">
        <v>540</v>
      </c>
      <c r="I95" s="159" t="s">
        <v>541</v>
      </c>
      <c r="J95" s="159">
        <v>3</v>
      </c>
      <c r="K95" s="161">
        <v>40407</v>
      </c>
      <c r="L95" s="161">
        <v>40543</v>
      </c>
      <c r="M95" s="143">
        <f t="shared" si="8"/>
        <v>19.428571428571427</v>
      </c>
      <c r="N95" s="144" t="s">
        <v>396</v>
      </c>
      <c r="O95" s="145">
        <v>3</v>
      </c>
      <c r="P95" s="146">
        <f t="shared" si="9"/>
        <v>1</v>
      </c>
      <c r="Q95" s="147">
        <f t="shared" si="10"/>
        <v>19.428571428571427</v>
      </c>
      <c r="R95" s="147">
        <f t="shared" si="11"/>
        <v>19.428571428571427</v>
      </c>
      <c r="S95" s="147">
        <f t="shared" si="12"/>
        <v>19.428571428571427</v>
      </c>
      <c r="T95" s="148"/>
      <c r="U95" s="148"/>
      <c r="V95" s="149"/>
      <c r="W95" s="150">
        <f t="shared" si="13"/>
        <v>2</v>
      </c>
      <c r="X95" s="150">
        <f t="shared" si="14"/>
        <v>0</v>
      </c>
      <c r="Y95" s="151" t="str">
        <f t="shared" si="15"/>
        <v>CUMPLIDA</v>
      </c>
    </row>
    <row r="96" spans="1:25" s="30" customFormat="1" ht="120.75" customHeight="1">
      <c r="A96" s="735">
        <v>65</v>
      </c>
      <c r="B96" s="738">
        <v>1908003</v>
      </c>
      <c r="C96" s="715" t="s">
        <v>542</v>
      </c>
      <c r="D96" s="715" t="s">
        <v>543</v>
      </c>
      <c r="E96" s="715" t="s">
        <v>544</v>
      </c>
      <c r="F96" s="176" t="s">
        <v>545</v>
      </c>
      <c r="G96" s="176" t="s">
        <v>546</v>
      </c>
      <c r="H96" s="176" t="s">
        <v>547</v>
      </c>
      <c r="I96" s="177" t="s">
        <v>548</v>
      </c>
      <c r="J96" s="177">
        <v>1</v>
      </c>
      <c r="K96" s="197">
        <v>40483</v>
      </c>
      <c r="L96" s="197">
        <v>40847</v>
      </c>
      <c r="M96" s="117">
        <f t="shared" si="8"/>
        <v>52</v>
      </c>
      <c r="N96" s="185" t="s">
        <v>396</v>
      </c>
      <c r="O96" s="178">
        <v>1</v>
      </c>
      <c r="P96" s="119">
        <f t="shared" si="9"/>
        <v>1</v>
      </c>
      <c r="Q96" s="120">
        <f t="shared" si="10"/>
        <v>52</v>
      </c>
      <c r="R96" s="120">
        <f t="shared" si="11"/>
        <v>0</v>
      </c>
      <c r="S96" s="120">
        <f t="shared" si="12"/>
        <v>0</v>
      </c>
      <c r="T96" s="121"/>
      <c r="U96" s="121"/>
      <c r="V96" s="582" t="s">
        <v>2466</v>
      </c>
      <c r="W96" s="123">
        <f t="shared" si="13"/>
        <v>2</v>
      </c>
      <c r="X96" s="123">
        <f t="shared" si="14"/>
        <v>1</v>
      </c>
      <c r="Y96" s="124" t="str">
        <f t="shared" si="15"/>
        <v>CUMPLIDA</v>
      </c>
    </row>
    <row r="97" spans="1:25" s="30" customFormat="1" ht="105.75" customHeight="1" thickBot="1">
      <c r="A97" s="736"/>
      <c r="B97" s="739"/>
      <c r="C97" s="717"/>
      <c r="D97" s="717"/>
      <c r="E97" s="717"/>
      <c r="F97" s="179" t="s">
        <v>401</v>
      </c>
      <c r="G97" s="179" t="s">
        <v>402</v>
      </c>
      <c r="H97" s="179" t="s">
        <v>403</v>
      </c>
      <c r="I97" s="180" t="s">
        <v>404</v>
      </c>
      <c r="J97" s="180">
        <v>1</v>
      </c>
      <c r="K97" s="198">
        <v>40483</v>
      </c>
      <c r="L97" s="198">
        <v>40847</v>
      </c>
      <c r="M97" s="128">
        <f t="shared" si="8"/>
        <v>52</v>
      </c>
      <c r="N97" s="186" t="s">
        <v>168</v>
      </c>
      <c r="O97" s="129">
        <v>1</v>
      </c>
      <c r="P97" s="130">
        <f t="shared" si="9"/>
        <v>1</v>
      </c>
      <c r="Q97" s="131">
        <f t="shared" si="10"/>
        <v>52</v>
      </c>
      <c r="R97" s="131">
        <f t="shared" si="11"/>
        <v>0</v>
      </c>
      <c r="S97" s="131">
        <f t="shared" si="12"/>
        <v>0</v>
      </c>
      <c r="T97" s="132"/>
      <c r="U97" s="132"/>
      <c r="V97" s="583" t="s">
        <v>2461</v>
      </c>
      <c r="W97" s="134">
        <f t="shared" si="13"/>
        <v>2</v>
      </c>
      <c r="X97" s="134">
        <f t="shared" si="14"/>
        <v>1</v>
      </c>
      <c r="Y97" s="135" t="str">
        <f t="shared" si="15"/>
        <v>CUMPLIDA</v>
      </c>
    </row>
    <row r="98" spans="1:25" s="30" customFormat="1" ht="131.25" customHeight="1" thickBot="1">
      <c r="A98" s="136">
        <v>66</v>
      </c>
      <c r="B98" s="137">
        <v>1506001</v>
      </c>
      <c r="C98" s="138" t="s">
        <v>549</v>
      </c>
      <c r="D98" s="138" t="s">
        <v>550</v>
      </c>
      <c r="E98" s="139" t="s">
        <v>551</v>
      </c>
      <c r="F98" s="158" t="s">
        <v>552</v>
      </c>
      <c r="G98" s="158" t="s">
        <v>553</v>
      </c>
      <c r="H98" s="158" t="s">
        <v>554</v>
      </c>
      <c r="I98" s="159" t="s">
        <v>555</v>
      </c>
      <c r="J98" s="160">
        <v>1</v>
      </c>
      <c r="K98" s="161">
        <v>40452</v>
      </c>
      <c r="L98" s="161">
        <v>40816</v>
      </c>
      <c r="M98" s="143">
        <f t="shared" si="8"/>
        <v>52</v>
      </c>
      <c r="N98" s="144" t="s">
        <v>556</v>
      </c>
      <c r="O98" s="153">
        <v>1</v>
      </c>
      <c r="P98" s="146">
        <f t="shared" si="9"/>
        <v>1</v>
      </c>
      <c r="Q98" s="147">
        <f t="shared" si="10"/>
        <v>52</v>
      </c>
      <c r="R98" s="147">
        <f t="shared" si="11"/>
        <v>52</v>
      </c>
      <c r="S98" s="147">
        <f t="shared" si="12"/>
        <v>52</v>
      </c>
      <c r="T98" s="148"/>
      <c r="U98" s="148"/>
      <c r="V98" s="149"/>
      <c r="W98" s="150">
        <f t="shared" si="13"/>
        <v>2</v>
      </c>
      <c r="X98" s="150">
        <f t="shared" si="14"/>
        <v>0</v>
      </c>
      <c r="Y98" s="151" t="str">
        <f t="shared" si="15"/>
        <v>CUMPLIDA</v>
      </c>
    </row>
    <row r="99" spans="1:25" s="30" customFormat="1" ht="158.25" customHeight="1" thickBot="1">
      <c r="A99" s="136">
        <v>67</v>
      </c>
      <c r="B99" s="137">
        <v>1505002</v>
      </c>
      <c r="C99" s="138" t="s">
        <v>557</v>
      </c>
      <c r="D99" s="138" t="s">
        <v>558</v>
      </c>
      <c r="E99" s="139" t="s">
        <v>559</v>
      </c>
      <c r="F99" s="158" t="s">
        <v>560</v>
      </c>
      <c r="G99" s="158" t="s">
        <v>561</v>
      </c>
      <c r="H99" s="158" t="s">
        <v>562</v>
      </c>
      <c r="I99" s="159" t="s">
        <v>563</v>
      </c>
      <c r="J99" s="160">
        <v>1</v>
      </c>
      <c r="K99" s="161">
        <v>40452</v>
      </c>
      <c r="L99" s="161">
        <v>40785</v>
      </c>
      <c r="M99" s="143">
        <f t="shared" si="8"/>
        <v>47.571428571428569</v>
      </c>
      <c r="N99" s="144" t="s">
        <v>556</v>
      </c>
      <c r="O99" s="153">
        <v>1</v>
      </c>
      <c r="P99" s="146">
        <f t="shared" si="9"/>
        <v>1</v>
      </c>
      <c r="Q99" s="147">
        <f t="shared" si="10"/>
        <v>47.571428571428569</v>
      </c>
      <c r="R99" s="147">
        <f t="shared" si="11"/>
        <v>47.571428571428569</v>
      </c>
      <c r="S99" s="147">
        <f t="shared" si="12"/>
        <v>47.571428571428569</v>
      </c>
      <c r="T99" s="148"/>
      <c r="U99" s="148"/>
      <c r="V99" s="149"/>
      <c r="W99" s="150">
        <f t="shared" si="13"/>
        <v>2</v>
      </c>
      <c r="X99" s="150">
        <f t="shared" si="14"/>
        <v>0</v>
      </c>
      <c r="Y99" s="151" t="str">
        <f t="shared" si="15"/>
        <v>CUMPLIDA</v>
      </c>
    </row>
    <row r="100" spans="1:25" s="30" customFormat="1" ht="133.5" customHeight="1">
      <c r="A100" s="735">
        <v>68</v>
      </c>
      <c r="B100" s="738">
        <v>2003002</v>
      </c>
      <c r="C100" s="715" t="s">
        <v>564</v>
      </c>
      <c r="D100" s="738" t="s">
        <v>565</v>
      </c>
      <c r="E100" s="779" t="s">
        <v>566</v>
      </c>
      <c r="F100" s="176" t="s">
        <v>509</v>
      </c>
      <c r="G100" s="176" t="s">
        <v>510</v>
      </c>
      <c r="H100" s="176" t="s">
        <v>511</v>
      </c>
      <c r="I100" s="177" t="s">
        <v>512</v>
      </c>
      <c r="J100" s="177">
        <v>1</v>
      </c>
      <c r="K100" s="183">
        <v>40422</v>
      </c>
      <c r="L100" s="183">
        <v>40452</v>
      </c>
      <c r="M100" s="117">
        <f t="shared" si="8"/>
        <v>4.2857142857142856</v>
      </c>
      <c r="N100" s="185" t="s">
        <v>206</v>
      </c>
      <c r="O100" s="219">
        <v>1</v>
      </c>
      <c r="P100" s="119">
        <f t="shared" si="9"/>
        <v>1</v>
      </c>
      <c r="Q100" s="120">
        <f t="shared" si="10"/>
        <v>4.2857142857142856</v>
      </c>
      <c r="R100" s="120">
        <f t="shared" si="11"/>
        <v>4.2857142857142856</v>
      </c>
      <c r="S100" s="120">
        <f t="shared" si="12"/>
        <v>4.2857142857142856</v>
      </c>
      <c r="T100" s="121"/>
      <c r="U100" s="121"/>
      <c r="V100" s="122"/>
      <c r="W100" s="123">
        <f t="shared" si="13"/>
        <v>2</v>
      </c>
      <c r="X100" s="123">
        <f t="shared" si="14"/>
        <v>0</v>
      </c>
      <c r="Y100" s="124" t="str">
        <f t="shared" si="15"/>
        <v>CUMPLIDA</v>
      </c>
    </row>
    <row r="101" spans="1:25" s="30" customFormat="1" ht="140.25" customHeight="1" thickBot="1">
      <c r="A101" s="736"/>
      <c r="B101" s="739"/>
      <c r="C101" s="717"/>
      <c r="D101" s="739"/>
      <c r="E101" s="780"/>
      <c r="F101" s="125" t="s">
        <v>513</v>
      </c>
      <c r="G101" s="125" t="s">
        <v>514</v>
      </c>
      <c r="H101" s="125" t="s">
        <v>515</v>
      </c>
      <c r="I101" s="126" t="s">
        <v>516</v>
      </c>
      <c r="J101" s="216">
        <v>1</v>
      </c>
      <c r="K101" s="127">
        <v>40422</v>
      </c>
      <c r="L101" s="127">
        <v>40787</v>
      </c>
      <c r="M101" s="128">
        <f t="shared" si="8"/>
        <v>52.142857142857146</v>
      </c>
      <c r="N101" s="186" t="s">
        <v>517</v>
      </c>
      <c r="O101" s="220">
        <v>1</v>
      </c>
      <c r="P101" s="130">
        <f t="shared" si="9"/>
        <v>1</v>
      </c>
      <c r="Q101" s="131">
        <f t="shared" si="10"/>
        <v>52.142857142857146</v>
      </c>
      <c r="R101" s="131">
        <f t="shared" si="11"/>
        <v>52.142857142857146</v>
      </c>
      <c r="S101" s="131">
        <f t="shared" si="12"/>
        <v>52.142857142857146</v>
      </c>
      <c r="T101" s="132"/>
      <c r="U101" s="132"/>
      <c r="V101" s="133" t="s">
        <v>2464</v>
      </c>
      <c r="W101" s="134">
        <f t="shared" si="13"/>
        <v>2</v>
      </c>
      <c r="X101" s="134">
        <f t="shared" si="14"/>
        <v>0</v>
      </c>
      <c r="Y101" s="135" t="str">
        <f t="shared" si="15"/>
        <v>CUMPLIDA</v>
      </c>
    </row>
    <row r="102" spans="1:25" s="30" customFormat="1" ht="114.75" customHeight="1" thickBot="1">
      <c r="A102" s="136">
        <v>69</v>
      </c>
      <c r="B102" s="137">
        <v>1101002</v>
      </c>
      <c r="C102" s="214" t="s">
        <v>567</v>
      </c>
      <c r="D102" s="214" t="s">
        <v>568</v>
      </c>
      <c r="E102" s="221" t="s">
        <v>569</v>
      </c>
      <c r="F102" s="140" t="s">
        <v>570</v>
      </c>
      <c r="G102" s="140" t="s">
        <v>571</v>
      </c>
      <c r="H102" s="140" t="s">
        <v>572</v>
      </c>
      <c r="I102" s="141" t="s">
        <v>573</v>
      </c>
      <c r="J102" s="152">
        <v>1</v>
      </c>
      <c r="K102" s="142">
        <v>40422</v>
      </c>
      <c r="L102" s="142">
        <v>40787</v>
      </c>
      <c r="M102" s="143">
        <f t="shared" si="8"/>
        <v>52.142857142857146</v>
      </c>
      <c r="N102" s="144" t="s">
        <v>574</v>
      </c>
      <c r="O102" s="218">
        <v>0</v>
      </c>
      <c r="P102" s="146">
        <f t="shared" si="9"/>
        <v>0</v>
      </c>
      <c r="Q102" s="147">
        <f t="shared" si="10"/>
        <v>0</v>
      </c>
      <c r="R102" s="147">
        <f t="shared" si="11"/>
        <v>0</v>
      </c>
      <c r="S102" s="147">
        <f t="shared" si="12"/>
        <v>52.142857142857146</v>
      </c>
      <c r="T102" s="148"/>
      <c r="U102" s="148"/>
      <c r="V102" s="149"/>
      <c r="W102" s="150">
        <f t="shared" si="13"/>
        <v>0</v>
      </c>
      <c r="X102" s="150">
        <f t="shared" si="14"/>
        <v>0</v>
      </c>
      <c r="Y102" s="151" t="str">
        <f t="shared" si="15"/>
        <v>VENCIDA</v>
      </c>
    </row>
    <row r="103" spans="1:25" s="30" customFormat="1" ht="269.25" customHeight="1">
      <c r="A103" s="735">
        <v>70</v>
      </c>
      <c r="B103" s="738">
        <v>1404001</v>
      </c>
      <c r="C103" s="738" t="s">
        <v>575</v>
      </c>
      <c r="D103" s="738" t="s">
        <v>576</v>
      </c>
      <c r="E103" s="779" t="s">
        <v>577</v>
      </c>
      <c r="F103" s="114" t="s">
        <v>578</v>
      </c>
      <c r="G103" s="114" t="s">
        <v>579</v>
      </c>
      <c r="H103" s="114" t="s">
        <v>580</v>
      </c>
      <c r="I103" s="115" t="s">
        <v>581</v>
      </c>
      <c r="J103" s="115">
        <v>1</v>
      </c>
      <c r="K103" s="116">
        <v>40422</v>
      </c>
      <c r="L103" s="116">
        <v>40512</v>
      </c>
      <c r="M103" s="117">
        <f t="shared" si="8"/>
        <v>12.857142857142858</v>
      </c>
      <c r="N103" s="783" t="s">
        <v>582</v>
      </c>
      <c r="O103" s="219">
        <v>1</v>
      </c>
      <c r="P103" s="119">
        <f t="shared" si="9"/>
        <v>1</v>
      </c>
      <c r="Q103" s="120">
        <f t="shared" si="10"/>
        <v>12.857142857142858</v>
      </c>
      <c r="R103" s="120">
        <f t="shared" si="11"/>
        <v>12.857142857142858</v>
      </c>
      <c r="S103" s="120">
        <f t="shared" si="12"/>
        <v>12.857142857142858</v>
      </c>
      <c r="T103" s="121"/>
      <c r="U103" s="121"/>
      <c r="V103" s="122"/>
      <c r="W103" s="123">
        <f t="shared" si="13"/>
        <v>2</v>
      </c>
      <c r="X103" s="123">
        <f t="shared" si="14"/>
        <v>0</v>
      </c>
      <c r="Y103" s="124" t="str">
        <f t="shared" si="15"/>
        <v>CUMPLIDA</v>
      </c>
    </row>
    <row r="104" spans="1:25" s="30" customFormat="1" ht="343.5" customHeight="1" thickBot="1">
      <c r="A104" s="736"/>
      <c r="B104" s="739"/>
      <c r="C104" s="739"/>
      <c r="D104" s="739"/>
      <c r="E104" s="780"/>
      <c r="F104" s="125" t="s">
        <v>583</v>
      </c>
      <c r="G104" s="125" t="s">
        <v>584</v>
      </c>
      <c r="H104" s="125" t="s">
        <v>585</v>
      </c>
      <c r="I104" s="126" t="s">
        <v>581</v>
      </c>
      <c r="J104" s="126">
        <v>1</v>
      </c>
      <c r="K104" s="127">
        <v>40422</v>
      </c>
      <c r="L104" s="127">
        <v>40512</v>
      </c>
      <c r="M104" s="128">
        <f t="shared" si="8"/>
        <v>12.857142857142858</v>
      </c>
      <c r="N104" s="784"/>
      <c r="O104" s="220">
        <v>1</v>
      </c>
      <c r="P104" s="130">
        <f t="shared" si="9"/>
        <v>1</v>
      </c>
      <c r="Q104" s="131">
        <f t="shared" si="10"/>
        <v>12.857142857142858</v>
      </c>
      <c r="R104" s="131">
        <f t="shared" si="11"/>
        <v>12.857142857142858</v>
      </c>
      <c r="S104" s="131">
        <f t="shared" si="12"/>
        <v>12.857142857142858</v>
      </c>
      <c r="T104" s="132"/>
      <c r="U104" s="132"/>
      <c r="V104" s="133"/>
      <c r="W104" s="134">
        <f t="shared" si="13"/>
        <v>2</v>
      </c>
      <c r="X104" s="134">
        <f t="shared" si="14"/>
        <v>0</v>
      </c>
      <c r="Y104" s="135" t="str">
        <f t="shared" si="15"/>
        <v>CUMPLIDA</v>
      </c>
    </row>
    <row r="105" spans="1:25" s="30" customFormat="1" ht="124.5" customHeight="1">
      <c r="A105" s="735">
        <v>71</v>
      </c>
      <c r="B105" s="738">
        <v>1404001</v>
      </c>
      <c r="C105" s="715" t="s">
        <v>586</v>
      </c>
      <c r="D105" s="715" t="s">
        <v>587</v>
      </c>
      <c r="E105" s="715" t="s">
        <v>588</v>
      </c>
      <c r="F105" s="114" t="s">
        <v>589</v>
      </c>
      <c r="G105" s="114" t="s">
        <v>590</v>
      </c>
      <c r="H105" s="114" t="s">
        <v>591</v>
      </c>
      <c r="I105" s="115" t="s">
        <v>581</v>
      </c>
      <c r="J105" s="222">
        <v>1</v>
      </c>
      <c r="K105" s="116">
        <v>40422</v>
      </c>
      <c r="L105" s="116">
        <v>40512</v>
      </c>
      <c r="M105" s="117">
        <f t="shared" si="8"/>
        <v>12.857142857142858</v>
      </c>
      <c r="N105" s="783" t="s">
        <v>582</v>
      </c>
      <c r="O105" s="223">
        <v>1</v>
      </c>
      <c r="P105" s="119">
        <f t="shared" si="9"/>
        <v>1</v>
      </c>
      <c r="Q105" s="120">
        <f t="shared" si="10"/>
        <v>12.857142857142858</v>
      </c>
      <c r="R105" s="120">
        <f t="shared" si="11"/>
        <v>12.857142857142858</v>
      </c>
      <c r="S105" s="120">
        <f t="shared" si="12"/>
        <v>12.857142857142858</v>
      </c>
      <c r="T105" s="121"/>
      <c r="U105" s="121"/>
      <c r="V105" s="122"/>
      <c r="W105" s="123">
        <f t="shared" si="13"/>
        <v>2</v>
      </c>
      <c r="X105" s="123">
        <f t="shared" si="14"/>
        <v>0</v>
      </c>
      <c r="Y105" s="124" t="str">
        <f t="shared" si="15"/>
        <v>CUMPLIDA</v>
      </c>
    </row>
    <row r="106" spans="1:25" s="30" customFormat="1" ht="198" customHeight="1">
      <c r="A106" s="774"/>
      <c r="B106" s="775"/>
      <c r="C106" s="716"/>
      <c r="D106" s="716"/>
      <c r="E106" s="716"/>
      <c r="F106" s="103" t="s">
        <v>592</v>
      </c>
      <c r="G106" s="103" t="s">
        <v>593</v>
      </c>
      <c r="H106" s="103" t="s">
        <v>594</v>
      </c>
      <c r="I106" s="24" t="s">
        <v>595</v>
      </c>
      <c r="J106" s="36">
        <v>1</v>
      </c>
      <c r="K106" s="25">
        <v>40466</v>
      </c>
      <c r="L106" s="25">
        <v>40574</v>
      </c>
      <c r="M106" s="83">
        <f t="shared" si="8"/>
        <v>15.428571428571429</v>
      </c>
      <c r="N106" s="785"/>
      <c r="O106" s="89">
        <v>1</v>
      </c>
      <c r="P106" s="28">
        <f t="shared" si="9"/>
        <v>1</v>
      </c>
      <c r="Q106" s="26">
        <f t="shared" si="10"/>
        <v>15.428571428571429</v>
      </c>
      <c r="R106" s="26">
        <f t="shared" si="11"/>
        <v>15.428571428571429</v>
      </c>
      <c r="S106" s="26">
        <f t="shared" si="12"/>
        <v>15.428571428571429</v>
      </c>
      <c r="T106" s="29"/>
      <c r="U106" s="29"/>
      <c r="V106" s="97"/>
      <c r="W106" s="187">
        <f t="shared" si="13"/>
        <v>2</v>
      </c>
      <c r="X106" s="187">
        <f t="shared" si="14"/>
        <v>0</v>
      </c>
      <c r="Y106" s="188" t="str">
        <f t="shared" si="15"/>
        <v>CUMPLIDA</v>
      </c>
    </row>
    <row r="107" spans="1:25" s="30" customFormat="1" ht="153" customHeight="1" thickBot="1">
      <c r="A107" s="736"/>
      <c r="B107" s="739"/>
      <c r="C107" s="717"/>
      <c r="D107" s="717"/>
      <c r="E107" s="717"/>
      <c r="F107" s="125" t="s">
        <v>596</v>
      </c>
      <c r="G107" s="125" t="s">
        <v>597</v>
      </c>
      <c r="H107" s="125" t="s">
        <v>598</v>
      </c>
      <c r="I107" s="126" t="s">
        <v>241</v>
      </c>
      <c r="J107" s="224">
        <v>1</v>
      </c>
      <c r="K107" s="127">
        <v>40466</v>
      </c>
      <c r="L107" s="127">
        <v>40633</v>
      </c>
      <c r="M107" s="128">
        <f t="shared" si="8"/>
        <v>23.857142857142858</v>
      </c>
      <c r="N107" s="784"/>
      <c r="O107" s="225">
        <v>1</v>
      </c>
      <c r="P107" s="130">
        <f t="shared" si="9"/>
        <v>1</v>
      </c>
      <c r="Q107" s="131">
        <f t="shared" si="10"/>
        <v>23.857142857142858</v>
      </c>
      <c r="R107" s="131">
        <f t="shared" si="11"/>
        <v>23.857142857142858</v>
      </c>
      <c r="S107" s="131">
        <f t="shared" si="12"/>
        <v>23.857142857142858</v>
      </c>
      <c r="T107" s="132"/>
      <c r="U107" s="132"/>
      <c r="V107" s="133"/>
      <c r="W107" s="134">
        <f t="shared" si="13"/>
        <v>2</v>
      </c>
      <c r="X107" s="134">
        <f t="shared" si="14"/>
        <v>0</v>
      </c>
      <c r="Y107" s="135" t="str">
        <f t="shared" si="15"/>
        <v>CUMPLIDA</v>
      </c>
    </row>
    <row r="108" spans="1:25" s="30" customFormat="1" ht="173.25" customHeight="1" thickBot="1">
      <c r="A108" s="136">
        <v>72</v>
      </c>
      <c r="B108" s="137">
        <v>1103002</v>
      </c>
      <c r="C108" s="138" t="s">
        <v>599</v>
      </c>
      <c r="D108" s="138" t="s">
        <v>600</v>
      </c>
      <c r="E108" s="139" t="s">
        <v>601</v>
      </c>
      <c r="F108" s="140" t="s">
        <v>602</v>
      </c>
      <c r="G108" s="140" t="s">
        <v>603</v>
      </c>
      <c r="H108" s="140" t="s">
        <v>604</v>
      </c>
      <c r="I108" s="141" t="s">
        <v>605</v>
      </c>
      <c r="J108" s="172">
        <v>1</v>
      </c>
      <c r="K108" s="142">
        <v>40422</v>
      </c>
      <c r="L108" s="142">
        <v>40482</v>
      </c>
      <c r="M108" s="143">
        <f t="shared" si="8"/>
        <v>8.5714285714285712</v>
      </c>
      <c r="N108" s="144" t="s">
        <v>146</v>
      </c>
      <c r="O108" s="145">
        <v>1</v>
      </c>
      <c r="P108" s="146">
        <f t="shared" si="9"/>
        <v>1</v>
      </c>
      <c r="Q108" s="147">
        <f t="shared" si="10"/>
        <v>8.5714285714285712</v>
      </c>
      <c r="R108" s="147">
        <f t="shared" si="11"/>
        <v>8.5714285714285712</v>
      </c>
      <c r="S108" s="147">
        <f t="shared" si="12"/>
        <v>8.5714285714285712</v>
      </c>
      <c r="T108" s="148"/>
      <c r="U108" s="148"/>
      <c r="V108" s="149"/>
      <c r="W108" s="150">
        <f t="shared" si="13"/>
        <v>2</v>
      </c>
      <c r="X108" s="150">
        <f t="shared" si="14"/>
        <v>0</v>
      </c>
      <c r="Y108" s="151" t="str">
        <f t="shared" si="15"/>
        <v>CUMPLIDA</v>
      </c>
    </row>
    <row r="109" spans="1:25" s="30" customFormat="1" ht="276" customHeight="1" thickBot="1">
      <c r="A109" s="136">
        <v>73</v>
      </c>
      <c r="B109" s="137">
        <v>1904001</v>
      </c>
      <c r="C109" s="138" t="s">
        <v>606</v>
      </c>
      <c r="D109" s="138" t="s">
        <v>607</v>
      </c>
      <c r="E109" s="139" t="s">
        <v>608</v>
      </c>
      <c r="F109" s="140" t="s">
        <v>602</v>
      </c>
      <c r="G109" s="140" t="s">
        <v>603</v>
      </c>
      <c r="H109" s="140" t="s">
        <v>609</v>
      </c>
      <c r="I109" s="141" t="s">
        <v>605</v>
      </c>
      <c r="J109" s="172">
        <v>1</v>
      </c>
      <c r="K109" s="142">
        <v>40422</v>
      </c>
      <c r="L109" s="142">
        <v>40482</v>
      </c>
      <c r="M109" s="143">
        <f t="shared" si="8"/>
        <v>8.5714285714285712</v>
      </c>
      <c r="N109" s="144" t="s">
        <v>146</v>
      </c>
      <c r="O109" s="145">
        <v>1</v>
      </c>
      <c r="P109" s="146">
        <f t="shared" si="9"/>
        <v>1</v>
      </c>
      <c r="Q109" s="147">
        <f t="shared" si="10"/>
        <v>8.5714285714285712</v>
      </c>
      <c r="R109" s="147">
        <f t="shared" si="11"/>
        <v>8.5714285714285712</v>
      </c>
      <c r="S109" s="147">
        <f t="shared" si="12"/>
        <v>8.5714285714285712</v>
      </c>
      <c r="T109" s="148"/>
      <c r="U109" s="148"/>
      <c r="V109" s="149"/>
      <c r="W109" s="150">
        <f t="shared" si="13"/>
        <v>2</v>
      </c>
      <c r="X109" s="150">
        <f t="shared" si="14"/>
        <v>0</v>
      </c>
      <c r="Y109" s="151" t="str">
        <f t="shared" si="15"/>
        <v>CUMPLIDA</v>
      </c>
    </row>
    <row r="110" spans="1:25" s="30" customFormat="1" ht="252" customHeight="1" thickBot="1">
      <c r="A110" s="136">
        <v>74</v>
      </c>
      <c r="B110" s="137">
        <v>1503002</v>
      </c>
      <c r="C110" s="138" t="s">
        <v>610</v>
      </c>
      <c r="D110" s="138" t="s">
        <v>611</v>
      </c>
      <c r="E110" s="139" t="s">
        <v>612</v>
      </c>
      <c r="F110" s="140" t="s">
        <v>613</v>
      </c>
      <c r="G110" s="140" t="s">
        <v>614</v>
      </c>
      <c r="H110" s="140" t="s">
        <v>615</v>
      </c>
      <c r="I110" s="141" t="s">
        <v>581</v>
      </c>
      <c r="J110" s="152">
        <v>1</v>
      </c>
      <c r="K110" s="142">
        <v>40422</v>
      </c>
      <c r="L110" s="142">
        <v>40512</v>
      </c>
      <c r="M110" s="143">
        <f t="shared" si="8"/>
        <v>12.857142857142858</v>
      </c>
      <c r="N110" s="144" t="s">
        <v>616</v>
      </c>
      <c r="O110" s="153">
        <v>1</v>
      </c>
      <c r="P110" s="146">
        <f t="shared" si="9"/>
        <v>1</v>
      </c>
      <c r="Q110" s="147">
        <f t="shared" si="10"/>
        <v>12.857142857142858</v>
      </c>
      <c r="R110" s="147">
        <f t="shared" si="11"/>
        <v>12.857142857142858</v>
      </c>
      <c r="S110" s="147">
        <f t="shared" si="12"/>
        <v>12.857142857142858</v>
      </c>
      <c r="T110" s="148"/>
      <c r="U110" s="148"/>
      <c r="V110" s="149"/>
      <c r="W110" s="150">
        <f t="shared" si="13"/>
        <v>2</v>
      </c>
      <c r="X110" s="150">
        <f t="shared" si="14"/>
        <v>0</v>
      </c>
      <c r="Y110" s="151" t="str">
        <f t="shared" si="15"/>
        <v>CUMPLIDA</v>
      </c>
    </row>
    <row r="111" spans="1:25" s="30" customFormat="1" ht="112.5" customHeight="1" thickBot="1">
      <c r="A111" s="136">
        <v>75</v>
      </c>
      <c r="B111" s="137">
        <v>1404004</v>
      </c>
      <c r="C111" s="138" t="s">
        <v>617</v>
      </c>
      <c r="D111" s="138" t="s">
        <v>618</v>
      </c>
      <c r="E111" s="139" t="s">
        <v>619</v>
      </c>
      <c r="F111" s="140" t="s">
        <v>620</v>
      </c>
      <c r="G111" s="140" t="s">
        <v>621</v>
      </c>
      <c r="H111" s="140" t="s">
        <v>622</v>
      </c>
      <c r="I111" s="141" t="s">
        <v>493</v>
      </c>
      <c r="J111" s="152">
        <v>1</v>
      </c>
      <c r="K111" s="142">
        <v>40422</v>
      </c>
      <c r="L111" s="142">
        <v>40785</v>
      </c>
      <c r="M111" s="143">
        <f t="shared" si="8"/>
        <v>51.857142857142854</v>
      </c>
      <c r="N111" s="144" t="s">
        <v>623</v>
      </c>
      <c r="O111" s="153">
        <v>1</v>
      </c>
      <c r="P111" s="146">
        <f t="shared" si="9"/>
        <v>1</v>
      </c>
      <c r="Q111" s="147">
        <f t="shared" si="10"/>
        <v>51.857142857142854</v>
      </c>
      <c r="R111" s="147">
        <f t="shared" si="11"/>
        <v>51.857142857142854</v>
      </c>
      <c r="S111" s="147">
        <f t="shared" si="12"/>
        <v>51.857142857142854</v>
      </c>
      <c r="T111" s="148"/>
      <c r="U111" s="148"/>
      <c r="V111" s="149"/>
      <c r="W111" s="150">
        <f t="shared" si="13"/>
        <v>2</v>
      </c>
      <c r="X111" s="150">
        <f t="shared" si="14"/>
        <v>0</v>
      </c>
      <c r="Y111" s="151" t="str">
        <f t="shared" si="15"/>
        <v>CUMPLIDA</v>
      </c>
    </row>
    <row r="112" spans="1:25" s="30" customFormat="1" ht="228" customHeight="1" thickBot="1">
      <c r="A112" s="136">
        <v>76</v>
      </c>
      <c r="B112" s="137">
        <v>1503002</v>
      </c>
      <c r="C112" s="138" t="s">
        <v>624</v>
      </c>
      <c r="D112" s="138" t="s">
        <v>625</v>
      </c>
      <c r="E112" s="139" t="s">
        <v>626</v>
      </c>
      <c r="F112" s="140" t="s">
        <v>627</v>
      </c>
      <c r="G112" s="140" t="s">
        <v>628</v>
      </c>
      <c r="H112" s="140" t="s">
        <v>629</v>
      </c>
      <c r="I112" s="141" t="s">
        <v>630</v>
      </c>
      <c r="J112" s="152">
        <v>1</v>
      </c>
      <c r="K112" s="142">
        <v>40422</v>
      </c>
      <c r="L112" s="142">
        <v>40543</v>
      </c>
      <c r="M112" s="143">
        <f t="shared" si="8"/>
        <v>17.285714285714285</v>
      </c>
      <c r="N112" s="144" t="s">
        <v>631</v>
      </c>
      <c r="O112" s="153">
        <v>1</v>
      </c>
      <c r="P112" s="146">
        <f t="shared" si="9"/>
        <v>1</v>
      </c>
      <c r="Q112" s="147">
        <f t="shared" si="10"/>
        <v>17.285714285714285</v>
      </c>
      <c r="R112" s="147">
        <f t="shared" si="11"/>
        <v>17.285714285714285</v>
      </c>
      <c r="S112" s="147">
        <f t="shared" si="12"/>
        <v>17.285714285714285</v>
      </c>
      <c r="T112" s="148"/>
      <c r="U112" s="148"/>
      <c r="V112" s="149"/>
      <c r="W112" s="150">
        <f t="shared" si="13"/>
        <v>2</v>
      </c>
      <c r="X112" s="150">
        <f t="shared" si="14"/>
        <v>0</v>
      </c>
      <c r="Y112" s="151" t="str">
        <f t="shared" si="15"/>
        <v>CUMPLIDA</v>
      </c>
    </row>
    <row r="113" spans="1:25" s="30" customFormat="1" ht="161.25" customHeight="1" thickBot="1">
      <c r="A113" s="136">
        <v>77</v>
      </c>
      <c r="B113" s="137">
        <v>1404004</v>
      </c>
      <c r="C113" s="138" t="s">
        <v>632</v>
      </c>
      <c r="D113" s="138" t="s">
        <v>633</v>
      </c>
      <c r="E113" s="139" t="s">
        <v>634</v>
      </c>
      <c r="F113" s="194" t="s">
        <v>635</v>
      </c>
      <c r="G113" s="194" t="s">
        <v>636</v>
      </c>
      <c r="H113" s="194" t="s">
        <v>637</v>
      </c>
      <c r="I113" s="194" t="s">
        <v>638</v>
      </c>
      <c r="J113" s="141">
        <v>1</v>
      </c>
      <c r="K113" s="192">
        <v>40422</v>
      </c>
      <c r="L113" s="192">
        <v>40786</v>
      </c>
      <c r="M113" s="143">
        <f t="shared" si="8"/>
        <v>52</v>
      </c>
      <c r="N113" s="144" t="s">
        <v>309</v>
      </c>
      <c r="O113" s="610">
        <v>1</v>
      </c>
      <c r="P113" s="146">
        <f t="shared" si="9"/>
        <v>1</v>
      </c>
      <c r="Q113" s="147">
        <f t="shared" si="10"/>
        <v>52</v>
      </c>
      <c r="R113" s="147">
        <f t="shared" si="11"/>
        <v>52</v>
      </c>
      <c r="S113" s="147">
        <f t="shared" si="12"/>
        <v>52</v>
      </c>
      <c r="T113" s="148"/>
      <c r="U113" s="148"/>
      <c r="V113" s="149"/>
      <c r="W113" s="150">
        <f t="shared" si="13"/>
        <v>2</v>
      </c>
      <c r="X113" s="150">
        <f t="shared" si="14"/>
        <v>0</v>
      </c>
      <c r="Y113" s="151" t="str">
        <f t="shared" si="15"/>
        <v>CUMPLIDA</v>
      </c>
    </row>
    <row r="114" spans="1:25" s="30" customFormat="1" ht="341.25" customHeight="1" thickBot="1">
      <c r="A114" s="136">
        <v>78</v>
      </c>
      <c r="B114" s="137">
        <v>1404004</v>
      </c>
      <c r="C114" s="138" t="s">
        <v>639</v>
      </c>
      <c r="D114" s="138" t="s">
        <v>640</v>
      </c>
      <c r="E114" s="139" t="s">
        <v>641</v>
      </c>
      <c r="F114" s="140" t="s">
        <v>374</v>
      </c>
      <c r="G114" s="140" t="s">
        <v>642</v>
      </c>
      <c r="H114" s="140" t="s">
        <v>376</v>
      </c>
      <c r="I114" s="141" t="s">
        <v>377</v>
      </c>
      <c r="J114" s="152">
        <v>1</v>
      </c>
      <c r="K114" s="142">
        <v>40422</v>
      </c>
      <c r="L114" s="142">
        <v>40512</v>
      </c>
      <c r="M114" s="143">
        <f t="shared" si="8"/>
        <v>12.857142857142858</v>
      </c>
      <c r="N114" s="144" t="s">
        <v>309</v>
      </c>
      <c r="O114" s="153">
        <v>1</v>
      </c>
      <c r="P114" s="146">
        <f t="shared" si="9"/>
        <v>1</v>
      </c>
      <c r="Q114" s="147">
        <f t="shared" si="10"/>
        <v>12.857142857142858</v>
      </c>
      <c r="R114" s="147">
        <f t="shared" si="11"/>
        <v>12.857142857142858</v>
      </c>
      <c r="S114" s="147">
        <f t="shared" si="12"/>
        <v>12.857142857142858</v>
      </c>
      <c r="T114" s="148"/>
      <c r="U114" s="148"/>
      <c r="V114" s="149"/>
      <c r="W114" s="150">
        <f t="shared" si="13"/>
        <v>2</v>
      </c>
      <c r="X114" s="150">
        <f t="shared" si="14"/>
        <v>0</v>
      </c>
      <c r="Y114" s="151" t="str">
        <f t="shared" si="15"/>
        <v>CUMPLIDA</v>
      </c>
    </row>
    <row r="115" spans="1:25" s="30" customFormat="1" ht="184.5" customHeight="1" thickBot="1">
      <c r="A115" s="136">
        <v>79</v>
      </c>
      <c r="B115" s="137">
        <v>1402003</v>
      </c>
      <c r="C115" s="138" t="s">
        <v>643</v>
      </c>
      <c r="D115" s="138" t="s">
        <v>644</v>
      </c>
      <c r="E115" s="139" t="s">
        <v>645</v>
      </c>
      <c r="F115" s="140" t="s">
        <v>646</v>
      </c>
      <c r="G115" s="140" t="s">
        <v>647</v>
      </c>
      <c r="H115" s="140" t="s">
        <v>648</v>
      </c>
      <c r="I115" s="141" t="s">
        <v>649</v>
      </c>
      <c r="J115" s="152">
        <v>1</v>
      </c>
      <c r="K115" s="142">
        <v>40422</v>
      </c>
      <c r="L115" s="142">
        <v>40785</v>
      </c>
      <c r="M115" s="143">
        <f t="shared" si="8"/>
        <v>51.857142857142854</v>
      </c>
      <c r="N115" s="144" t="s">
        <v>36</v>
      </c>
      <c r="O115" s="153">
        <v>1</v>
      </c>
      <c r="P115" s="146">
        <f t="shared" si="9"/>
        <v>1</v>
      </c>
      <c r="Q115" s="147">
        <f t="shared" si="10"/>
        <v>51.857142857142854</v>
      </c>
      <c r="R115" s="147">
        <f t="shared" si="11"/>
        <v>51.857142857142854</v>
      </c>
      <c r="S115" s="147">
        <f t="shared" si="12"/>
        <v>51.857142857142854</v>
      </c>
      <c r="T115" s="148"/>
      <c r="U115" s="148"/>
      <c r="V115" s="149"/>
      <c r="W115" s="150">
        <f t="shared" si="13"/>
        <v>2</v>
      </c>
      <c r="X115" s="150">
        <f t="shared" si="14"/>
        <v>0</v>
      </c>
      <c r="Y115" s="151" t="str">
        <f t="shared" si="15"/>
        <v>CUMPLIDA</v>
      </c>
    </row>
    <row r="116" spans="1:25" s="30" customFormat="1" ht="277.5" customHeight="1" thickBot="1">
      <c r="A116" s="136">
        <v>80</v>
      </c>
      <c r="B116" s="137">
        <v>1402003</v>
      </c>
      <c r="C116" s="138" t="s">
        <v>650</v>
      </c>
      <c r="D116" s="138" t="s">
        <v>644</v>
      </c>
      <c r="E116" s="139" t="s">
        <v>651</v>
      </c>
      <c r="F116" s="140" t="s">
        <v>652</v>
      </c>
      <c r="G116" s="140" t="s">
        <v>653</v>
      </c>
      <c r="H116" s="140" t="s">
        <v>654</v>
      </c>
      <c r="I116" s="152" t="s">
        <v>581</v>
      </c>
      <c r="J116" s="174">
        <v>1</v>
      </c>
      <c r="K116" s="142">
        <v>40422</v>
      </c>
      <c r="L116" s="142">
        <v>40512</v>
      </c>
      <c r="M116" s="143">
        <f t="shared" si="8"/>
        <v>12.857142857142858</v>
      </c>
      <c r="N116" s="144" t="s">
        <v>655</v>
      </c>
      <c r="O116" s="218">
        <v>1</v>
      </c>
      <c r="P116" s="146">
        <f t="shared" si="9"/>
        <v>1</v>
      </c>
      <c r="Q116" s="147">
        <f t="shared" si="10"/>
        <v>12.857142857142858</v>
      </c>
      <c r="R116" s="147">
        <f t="shared" si="11"/>
        <v>12.857142857142858</v>
      </c>
      <c r="S116" s="147">
        <f t="shared" si="12"/>
        <v>12.857142857142858</v>
      </c>
      <c r="T116" s="148"/>
      <c r="U116" s="148"/>
      <c r="V116" s="149"/>
      <c r="W116" s="150">
        <f t="shared" si="13"/>
        <v>2</v>
      </c>
      <c r="X116" s="150">
        <f t="shared" si="14"/>
        <v>0</v>
      </c>
      <c r="Y116" s="151" t="str">
        <f t="shared" si="15"/>
        <v>CUMPLIDA</v>
      </c>
    </row>
    <row r="117" spans="1:25" s="30" customFormat="1" ht="179.25" customHeight="1" thickBot="1">
      <c r="A117" s="136">
        <v>81</v>
      </c>
      <c r="B117" s="137">
        <v>1503002</v>
      </c>
      <c r="C117" s="138" t="s">
        <v>656</v>
      </c>
      <c r="D117" s="138" t="s">
        <v>657</v>
      </c>
      <c r="E117" s="139" t="s">
        <v>658</v>
      </c>
      <c r="F117" s="158" t="s">
        <v>659</v>
      </c>
      <c r="G117" s="158" t="s">
        <v>660</v>
      </c>
      <c r="H117" s="158" t="s">
        <v>661</v>
      </c>
      <c r="I117" s="159" t="s">
        <v>300</v>
      </c>
      <c r="J117" s="159">
        <v>1</v>
      </c>
      <c r="K117" s="161">
        <v>40422</v>
      </c>
      <c r="L117" s="161">
        <v>40451</v>
      </c>
      <c r="M117" s="143">
        <f t="shared" si="8"/>
        <v>4.1428571428571432</v>
      </c>
      <c r="N117" s="144" t="s">
        <v>662</v>
      </c>
      <c r="O117" s="145">
        <v>1</v>
      </c>
      <c r="P117" s="146">
        <f t="shared" si="9"/>
        <v>1</v>
      </c>
      <c r="Q117" s="147">
        <f t="shared" si="10"/>
        <v>4.1428571428571432</v>
      </c>
      <c r="R117" s="147">
        <f t="shared" si="11"/>
        <v>4.1428571428571432</v>
      </c>
      <c r="S117" s="147">
        <f t="shared" si="12"/>
        <v>4.1428571428571432</v>
      </c>
      <c r="T117" s="148"/>
      <c r="U117" s="148"/>
      <c r="V117" s="226" t="s">
        <v>1525</v>
      </c>
      <c r="W117" s="150">
        <f t="shared" si="13"/>
        <v>2</v>
      </c>
      <c r="X117" s="150">
        <f t="shared" si="14"/>
        <v>0</v>
      </c>
      <c r="Y117" s="151" t="str">
        <f t="shared" si="15"/>
        <v>CUMPLIDA</v>
      </c>
    </row>
    <row r="118" spans="1:25" s="30" customFormat="1" ht="123" customHeight="1" thickBot="1">
      <c r="A118" s="136">
        <v>82</v>
      </c>
      <c r="B118" s="137">
        <v>1404100</v>
      </c>
      <c r="C118" s="138" t="s">
        <v>663</v>
      </c>
      <c r="D118" s="138" t="s">
        <v>664</v>
      </c>
      <c r="E118" s="139" t="s">
        <v>665</v>
      </c>
      <c r="F118" s="158" t="s">
        <v>666</v>
      </c>
      <c r="G118" s="158" t="s">
        <v>667</v>
      </c>
      <c r="H118" s="158" t="s">
        <v>668</v>
      </c>
      <c r="I118" s="159" t="s">
        <v>669</v>
      </c>
      <c r="J118" s="160">
        <v>1</v>
      </c>
      <c r="K118" s="161">
        <v>40422</v>
      </c>
      <c r="L118" s="161">
        <v>40785</v>
      </c>
      <c r="M118" s="143">
        <f t="shared" si="8"/>
        <v>51.857142857142854</v>
      </c>
      <c r="N118" s="144" t="s">
        <v>670</v>
      </c>
      <c r="O118" s="153">
        <v>1</v>
      </c>
      <c r="P118" s="146">
        <f t="shared" si="9"/>
        <v>1</v>
      </c>
      <c r="Q118" s="147">
        <f t="shared" si="10"/>
        <v>51.857142857142854</v>
      </c>
      <c r="R118" s="147">
        <f t="shared" si="11"/>
        <v>51.857142857142854</v>
      </c>
      <c r="S118" s="147">
        <f t="shared" si="12"/>
        <v>51.857142857142854</v>
      </c>
      <c r="T118" s="148"/>
      <c r="U118" s="148"/>
      <c r="V118" s="149"/>
      <c r="W118" s="150">
        <f t="shared" si="13"/>
        <v>2</v>
      </c>
      <c r="X118" s="150">
        <f t="shared" si="14"/>
        <v>0</v>
      </c>
      <c r="Y118" s="151" t="str">
        <f t="shared" si="15"/>
        <v>CUMPLIDA</v>
      </c>
    </row>
    <row r="119" spans="1:25" s="30" customFormat="1" ht="123.75" customHeight="1">
      <c r="A119" s="735">
        <v>83</v>
      </c>
      <c r="B119" s="738">
        <v>1404003</v>
      </c>
      <c r="C119" s="712" t="s">
        <v>671</v>
      </c>
      <c r="D119" s="712" t="s">
        <v>672</v>
      </c>
      <c r="E119" s="776" t="s">
        <v>673</v>
      </c>
      <c r="F119" s="176" t="s">
        <v>674</v>
      </c>
      <c r="G119" s="176" t="s">
        <v>675</v>
      </c>
      <c r="H119" s="176" t="s">
        <v>676</v>
      </c>
      <c r="I119" s="177" t="s">
        <v>677</v>
      </c>
      <c r="J119" s="177">
        <v>1</v>
      </c>
      <c r="K119" s="197">
        <v>40422</v>
      </c>
      <c r="L119" s="197">
        <v>40451</v>
      </c>
      <c r="M119" s="117">
        <f t="shared" si="8"/>
        <v>4.1428571428571432</v>
      </c>
      <c r="N119" s="781" t="s">
        <v>678</v>
      </c>
      <c r="O119" s="178">
        <v>1</v>
      </c>
      <c r="P119" s="119">
        <f t="shared" si="9"/>
        <v>1</v>
      </c>
      <c r="Q119" s="120">
        <f t="shared" si="10"/>
        <v>4.1428571428571432</v>
      </c>
      <c r="R119" s="120">
        <f t="shared" si="11"/>
        <v>4.1428571428571432</v>
      </c>
      <c r="S119" s="120">
        <f t="shared" si="12"/>
        <v>4.1428571428571432</v>
      </c>
      <c r="T119" s="121"/>
      <c r="U119" s="121"/>
      <c r="V119" s="122"/>
      <c r="W119" s="123">
        <f t="shared" si="13"/>
        <v>2</v>
      </c>
      <c r="X119" s="123">
        <f t="shared" si="14"/>
        <v>0</v>
      </c>
      <c r="Y119" s="124" t="str">
        <f t="shared" si="15"/>
        <v>CUMPLIDA</v>
      </c>
    </row>
    <row r="120" spans="1:25" s="30" customFormat="1" ht="124.5" customHeight="1" thickBot="1">
      <c r="A120" s="736"/>
      <c r="B120" s="739"/>
      <c r="C120" s="714"/>
      <c r="D120" s="714"/>
      <c r="E120" s="778"/>
      <c r="F120" s="179" t="s">
        <v>679</v>
      </c>
      <c r="G120" s="179" t="s">
        <v>680</v>
      </c>
      <c r="H120" s="179" t="s">
        <v>681</v>
      </c>
      <c r="I120" s="180" t="s">
        <v>682</v>
      </c>
      <c r="J120" s="180">
        <v>1</v>
      </c>
      <c r="K120" s="198">
        <v>40422</v>
      </c>
      <c r="L120" s="198">
        <v>40451</v>
      </c>
      <c r="M120" s="128">
        <f t="shared" si="8"/>
        <v>4.1428571428571432</v>
      </c>
      <c r="N120" s="782"/>
      <c r="O120" s="129">
        <v>1</v>
      </c>
      <c r="P120" s="130">
        <f t="shared" si="9"/>
        <v>1</v>
      </c>
      <c r="Q120" s="131">
        <f t="shared" si="10"/>
        <v>4.1428571428571432</v>
      </c>
      <c r="R120" s="131">
        <f t="shared" si="11"/>
        <v>4.1428571428571432</v>
      </c>
      <c r="S120" s="131">
        <f t="shared" si="12"/>
        <v>4.1428571428571432</v>
      </c>
      <c r="T120" s="132"/>
      <c r="U120" s="132"/>
      <c r="V120" s="133"/>
      <c r="W120" s="134">
        <f t="shared" si="13"/>
        <v>2</v>
      </c>
      <c r="X120" s="134">
        <f t="shared" si="14"/>
        <v>0</v>
      </c>
      <c r="Y120" s="135" t="str">
        <f t="shared" si="15"/>
        <v>CUMPLIDA</v>
      </c>
    </row>
    <row r="121" spans="1:25" s="30" customFormat="1" ht="123.75" customHeight="1">
      <c r="A121" s="735">
        <v>84</v>
      </c>
      <c r="B121" s="738">
        <v>2205100</v>
      </c>
      <c r="C121" s="712" t="s">
        <v>683</v>
      </c>
      <c r="D121" s="712" t="s">
        <v>684</v>
      </c>
      <c r="E121" s="776" t="s">
        <v>685</v>
      </c>
      <c r="F121" s="114" t="s">
        <v>686</v>
      </c>
      <c r="G121" s="114" t="s">
        <v>687</v>
      </c>
      <c r="H121" s="114" t="s">
        <v>688</v>
      </c>
      <c r="I121" s="115" t="s">
        <v>689</v>
      </c>
      <c r="J121" s="213">
        <v>1</v>
      </c>
      <c r="K121" s="116">
        <v>40422</v>
      </c>
      <c r="L121" s="116">
        <v>40632</v>
      </c>
      <c r="M121" s="117">
        <f t="shared" si="8"/>
        <v>30</v>
      </c>
      <c r="N121" s="185" t="s">
        <v>690</v>
      </c>
      <c r="O121" s="178">
        <v>1</v>
      </c>
      <c r="P121" s="119">
        <f t="shared" si="9"/>
        <v>1</v>
      </c>
      <c r="Q121" s="120">
        <f t="shared" si="10"/>
        <v>30</v>
      </c>
      <c r="R121" s="120">
        <f t="shared" si="11"/>
        <v>30</v>
      </c>
      <c r="S121" s="120">
        <f t="shared" si="12"/>
        <v>30</v>
      </c>
      <c r="T121" s="121"/>
      <c r="U121" s="121"/>
      <c r="V121" s="122"/>
      <c r="W121" s="123">
        <f t="shared" si="13"/>
        <v>2</v>
      </c>
      <c r="X121" s="123">
        <f t="shared" si="14"/>
        <v>0</v>
      </c>
      <c r="Y121" s="124" t="str">
        <f t="shared" si="15"/>
        <v>CUMPLIDA</v>
      </c>
    </row>
    <row r="122" spans="1:25" s="30" customFormat="1" ht="87.75" customHeight="1">
      <c r="A122" s="774"/>
      <c r="B122" s="775"/>
      <c r="C122" s="713"/>
      <c r="D122" s="713"/>
      <c r="E122" s="777"/>
      <c r="F122" s="103" t="s">
        <v>691</v>
      </c>
      <c r="G122" s="103" t="s">
        <v>692</v>
      </c>
      <c r="H122" s="103" t="s">
        <v>693</v>
      </c>
      <c r="I122" s="24" t="s">
        <v>694</v>
      </c>
      <c r="J122" s="31">
        <v>1</v>
      </c>
      <c r="K122" s="25">
        <v>40422</v>
      </c>
      <c r="L122" s="25">
        <v>40967</v>
      </c>
      <c r="M122" s="83">
        <f t="shared" si="8"/>
        <v>77.857142857142861</v>
      </c>
      <c r="N122" s="84" t="s">
        <v>695</v>
      </c>
      <c r="O122" s="86">
        <v>0.64</v>
      </c>
      <c r="P122" s="28">
        <f t="shared" si="9"/>
        <v>0.64</v>
      </c>
      <c r="Q122" s="26">
        <f t="shared" si="10"/>
        <v>49.828571428571429</v>
      </c>
      <c r="R122" s="26">
        <f t="shared" si="11"/>
        <v>0</v>
      </c>
      <c r="S122" s="26">
        <f t="shared" si="12"/>
        <v>0</v>
      </c>
      <c r="T122" s="29"/>
      <c r="U122" s="29"/>
      <c r="V122" s="407" t="s">
        <v>2455</v>
      </c>
      <c r="W122" s="187">
        <f t="shared" si="13"/>
        <v>0</v>
      </c>
      <c r="X122" s="187">
        <f t="shared" si="14"/>
        <v>1</v>
      </c>
      <c r="Y122" s="188" t="str">
        <f t="shared" si="15"/>
        <v>EN TERMINO</v>
      </c>
    </row>
    <row r="123" spans="1:25" s="30" customFormat="1" ht="138" customHeight="1" thickBot="1">
      <c r="A123" s="736"/>
      <c r="B123" s="739"/>
      <c r="C123" s="714"/>
      <c r="D123" s="714"/>
      <c r="E123" s="778"/>
      <c r="F123" s="125" t="s">
        <v>696</v>
      </c>
      <c r="G123" s="125" t="s">
        <v>697</v>
      </c>
      <c r="H123" s="125" t="s">
        <v>698</v>
      </c>
      <c r="I123" s="126" t="s">
        <v>699</v>
      </c>
      <c r="J123" s="227">
        <v>1</v>
      </c>
      <c r="K123" s="127">
        <v>40422</v>
      </c>
      <c r="L123" s="127">
        <v>40967</v>
      </c>
      <c r="M123" s="128">
        <f t="shared" si="8"/>
        <v>77.857142857142861</v>
      </c>
      <c r="N123" s="186" t="s">
        <v>700</v>
      </c>
      <c r="O123" s="202">
        <v>0</v>
      </c>
      <c r="P123" s="130">
        <f t="shared" si="9"/>
        <v>0</v>
      </c>
      <c r="Q123" s="131">
        <f t="shared" si="10"/>
        <v>0</v>
      </c>
      <c r="R123" s="131">
        <f t="shared" si="11"/>
        <v>0</v>
      </c>
      <c r="S123" s="131">
        <f t="shared" si="12"/>
        <v>0</v>
      </c>
      <c r="T123" s="132"/>
      <c r="U123" s="132"/>
      <c r="V123" s="407" t="s">
        <v>2455</v>
      </c>
      <c r="W123" s="134">
        <f t="shared" si="13"/>
        <v>0</v>
      </c>
      <c r="X123" s="134">
        <f t="shared" si="14"/>
        <v>1</v>
      </c>
      <c r="Y123" s="135" t="str">
        <f t="shared" si="15"/>
        <v>EN TERMINO</v>
      </c>
    </row>
    <row r="124" spans="1:25" s="30" customFormat="1" ht="102">
      <c r="A124" s="735">
        <v>85</v>
      </c>
      <c r="B124" s="738">
        <v>2205100</v>
      </c>
      <c r="C124" s="712" t="s">
        <v>701</v>
      </c>
      <c r="D124" s="712" t="s">
        <v>702</v>
      </c>
      <c r="E124" s="776" t="s">
        <v>703</v>
      </c>
      <c r="F124" s="114" t="s">
        <v>704</v>
      </c>
      <c r="G124" s="228" t="s">
        <v>705</v>
      </c>
      <c r="H124" s="114" t="s">
        <v>706</v>
      </c>
      <c r="I124" s="115" t="s">
        <v>707</v>
      </c>
      <c r="J124" s="212">
        <v>1</v>
      </c>
      <c r="K124" s="116">
        <v>40424</v>
      </c>
      <c r="L124" s="116">
        <v>40785</v>
      </c>
      <c r="M124" s="117">
        <f t="shared" si="8"/>
        <v>51.571428571428569</v>
      </c>
      <c r="N124" s="185" t="s">
        <v>623</v>
      </c>
      <c r="O124" s="118">
        <v>1</v>
      </c>
      <c r="P124" s="119">
        <f t="shared" si="9"/>
        <v>1</v>
      </c>
      <c r="Q124" s="120">
        <f t="shared" si="10"/>
        <v>51.571428571428569</v>
      </c>
      <c r="R124" s="120">
        <f t="shared" si="11"/>
        <v>51.571428571428569</v>
      </c>
      <c r="S124" s="120">
        <f t="shared" si="12"/>
        <v>51.571428571428569</v>
      </c>
      <c r="T124" s="121"/>
      <c r="U124" s="121"/>
      <c r="V124" s="122"/>
      <c r="W124" s="123">
        <f t="shared" si="13"/>
        <v>2</v>
      </c>
      <c r="X124" s="123">
        <f t="shared" si="14"/>
        <v>0</v>
      </c>
      <c r="Y124" s="124" t="str">
        <f t="shared" si="15"/>
        <v>CUMPLIDA</v>
      </c>
    </row>
    <row r="125" spans="1:25" s="30" customFormat="1" ht="99.75" customHeight="1">
      <c r="A125" s="774"/>
      <c r="B125" s="775"/>
      <c r="C125" s="713"/>
      <c r="D125" s="713"/>
      <c r="E125" s="777"/>
      <c r="F125" s="103" t="s">
        <v>708</v>
      </c>
      <c r="G125" s="103" t="s">
        <v>709</v>
      </c>
      <c r="H125" s="103" t="s">
        <v>710</v>
      </c>
      <c r="I125" s="24" t="s">
        <v>581</v>
      </c>
      <c r="J125" s="39">
        <v>1</v>
      </c>
      <c r="K125" s="25">
        <v>40422</v>
      </c>
      <c r="L125" s="25">
        <v>40445</v>
      </c>
      <c r="M125" s="83">
        <f t="shared" si="8"/>
        <v>3.2857142857142856</v>
      </c>
      <c r="N125" s="84" t="s">
        <v>623</v>
      </c>
      <c r="O125" s="87">
        <v>1</v>
      </c>
      <c r="P125" s="28">
        <f t="shared" si="9"/>
        <v>1</v>
      </c>
      <c r="Q125" s="26">
        <f t="shared" si="10"/>
        <v>3.2857142857142856</v>
      </c>
      <c r="R125" s="26">
        <f t="shared" si="11"/>
        <v>3.2857142857142856</v>
      </c>
      <c r="S125" s="26">
        <f t="shared" si="12"/>
        <v>3.2857142857142856</v>
      </c>
      <c r="T125" s="29"/>
      <c r="U125" s="29"/>
      <c r="V125" s="97"/>
      <c r="W125" s="187">
        <f t="shared" si="13"/>
        <v>2</v>
      </c>
      <c r="X125" s="187">
        <f t="shared" si="14"/>
        <v>0</v>
      </c>
      <c r="Y125" s="188" t="str">
        <f t="shared" si="15"/>
        <v>CUMPLIDA</v>
      </c>
    </row>
    <row r="126" spans="1:25" s="30" customFormat="1" ht="120" customHeight="1" thickBot="1">
      <c r="A126" s="736"/>
      <c r="B126" s="739"/>
      <c r="C126" s="714"/>
      <c r="D126" s="714"/>
      <c r="E126" s="778"/>
      <c r="F126" s="125" t="s">
        <v>711</v>
      </c>
      <c r="G126" s="125" t="s">
        <v>712</v>
      </c>
      <c r="H126" s="125" t="s">
        <v>713</v>
      </c>
      <c r="I126" s="126" t="s">
        <v>714</v>
      </c>
      <c r="J126" s="229">
        <v>12</v>
      </c>
      <c r="K126" s="127">
        <v>40424</v>
      </c>
      <c r="L126" s="127">
        <v>40785</v>
      </c>
      <c r="M126" s="128">
        <f t="shared" si="8"/>
        <v>51.571428571428569</v>
      </c>
      <c r="N126" s="186" t="s">
        <v>623</v>
      </c>
      <c r="O126" s="129">
        <v>12</v>
      </c>
      <c r="P126" s="130">
        <f t="shared" si="9"/>
        <v>1</v>
      </c>
      <c r="Q126" s="131">
        <f t="shared" si="10"/>
        <v>51.571428571428569</v>
      </c>
      <c r="R126" s="131">
        <f t="shared" si="11"/>
        <v>51.571428571428569</v>
      </c>
      <c r="S126" s="131">
        <f t="shared" si="12"/>
        <v>51.571428571428569</v>
      </c>
      <c r="T126" s="132"/>
      <c r="U126" s="132"/>
      <c r="V126" s="133"/>
      <c r="W126" s="134">
        <f t="shared" si="13"/>
        <v>2</v>
      </c>
      <c r="X126" s="134">
        <f t="shared" si="14"/>
        <v>0</v>
      </c>
      <c r="Y126" s="135" t="str">
        <f t="shared" si="15"/>
        <v>CUMPLIDA</v>
      </c>
    </row>
    <row r="127" spans="1:25" s="30" customFormat="1" ht="251.25" customHeight="1" thickBot="1">
      <c r="A127" s="136">
        <v>86</v>
      </c>
      <c r="B127" s="137">
        <v>2205100</v>
      </c>
      <c r="C127" s="138" t="s">
        <v>715</v>
      </c>
      <c r="D127" s="138" t="s">
        <v>716</v>
      </c>
      <c r="E127" s="139" t="s">
        <v>717</v>
      </c>
      <c r="F127" s="140" t="s">
        <v>718</v>
      </c>
      <c r="G127" s="140" t="s">
        <v>719</v>
      </c>
      <c r="H127" s="140" t="s">
        <v>720</v>
      </c>
      <c r="I127" s="141" t="s">
        <v>721</v>
      </c>
      <c r="J127" s="174">
        <v>12</v>
      </c>
      <c r="K127" s="142">
        <v>40422</v>
      </c>
      <c r="L127" s="142">
        <v>40785</v>
      </c>
      <c r="M127" s="143">
        <f t="shared" si="8"/>
        <v>51.857142857142854</v>
      </c>
      <c r="N127" s="144" t="s">
        <v>623</v>
      </c>
      <c r="O127" s="145">
        <v>12</v>
      </c>
      <c r="P127" s="146">
        <f t="shared" si="9"/>
        <v>1</v>
      </c>
      <c r="Q127" s="147">
        <f t="shared" si="10"/>
        <v>51.857142857142854</v>
      </c>
      <c r="R127" s="147">
        <f t="shared" si="11"/>
        <v>51.857142857142854</v>
      </c>
      <c r="S127" s="147">
        <f t="shared" si="12"/>
        <v>51.857142857142854</v>
      </c>
      <c r="T127" s="148"/>
      <c r="U127" s="148"/>
      <c r="V127" s="149"/>
      <c r="W127" s="150">
        <f t="shared" si="13"/>
        <v>2</v>
      </c>
      <c r="X127" s="150">
        <f t="shared" si="14"/>
        <v>0</v>
      </c>
      <c r="Y127" s="151" t="str">
        <f t="shared" si="15"/>
        <v>CUMPLIDA</v>
      </c>
    </row>
    <row r="128" spans="1:25" s="30" customFormat="1" ht="89.25" customHeight="1">
      <c r="A128" s="735">
        <v>87</v>
      </c>
      <c r="B128" s="738">
        <v>2205100</v>
      </c>
      <c r="C128" s="712" t="s">
        <v>722</v>
      </c>
      <c r="D128" s="712" t="s">
        <v>723</v>
      </c>
      <c r="E128" s="776" t="s">
        <v>724</v>
      </c>
      <c r="F128" s="114" t="s">
        <v>725</v>
      </c>
      <c r="G128" s="230" t="s">
        <v>726</v>
      </c>
      <c r="H128" s="230" t="s">
        <v>727</v>
      </c>
      <c r="I128" s="115" t="s">
        <v>728</v>
      </c>
      <c r="J128" s="213">
        <v>1</v>
      </c>
      <c r="K128" s="116">
        <v>40422</v>
      </c>
      <c r="L128" s="116">
        <v>40785</v>
      </c>
      <c r="M128" s="117">
        <f t="shared" si="8"/>
        <v>51.857142857142854</v>
      </c>
      <c r="N128" s="185" t="s">
        <v>729</v>
      </c>
      <c r="O128" s="178">
        <v>1</v>
      </c>
      <c r="P128" s="119">
        <f t="shared" si="9"/>
        <v>1</v>
      </c>
      <c r="Q128" s="120">
        <f t="shared" si="10"/>
        <v>51.857142857142854</v>
      </c>
      <c r="R128" s="120">
        <f t="shared" si="11"/>
        <v>51.857142857142854</v>
      </c>
      <c r="S128" s="120">
        <f t="shared" si="12"/>
        <v>51.857142857142854</v>
      </c>
      <c r="T128" s="121"/>
      <c r="U128" s="121"/>
      <c r="V128" s="122"/>
      <c r="W128" s="123">
        <f t="shared" si="13"/>
        <v>2</v>
      </c>
      <c r="X128" s="123">
        <f t="shared" si="14"/>
        <v>0</v>
      </c>
      <c r="Y128" s="124" t="str">
        <f t="shared" si="15"/>
        <v>CUMPLIDA</v>
      </c>
    </row>
    <row r="129" spans="1:25" s="30" customFormat="1" ht="93.75" customHeight="1" thickBot="1">
      <c r="A129" s="736"/>
      <c r="B129" s="739"/>
      <c r="C129" s="714"/>
      <c r="D129" s="714"/>
      <c r="E129" s="778"/>
      <c r="F129" s="125" t="s">
        <v>730</v>
      </c>
      <c r="G129" s="231" t="s">
        <v>731</v>
      </c>
      <c r="H129" s="231" t="s">
        <v>732</v>
      </c>
      <c r="I129" s="216" t="s">
        <v>733</v>
      </c>
      <c r="J129" s="227">
        <v>5</v>
      </c>
      <c r="K129" s="127">
        <v>40422</v>
      </c>
      <c r="L129" s="127">
        <v>40785</v>
      </c>
      <c r="M129" s="128">
        <f t="shared" si="8"/>
        <v>51.857142857142854</v>
      </c>
      <c r="N129" s="186" t="s">
        <v>623</v>
      </c>
      <c r="O129" s="129">
        <v>5</v>
      </c>
      <c r="P129" s="130">
        <f t="shared" si="9"/>
        <v>1</v>
      </c>
      <c r="Q129" s="131">
        <f t="shared" si="10"/>
        <v>51.857142857142854</v>
      </c>
      <c r="R129" s="131">
        <f t="shared" si="11"/>
        <v>51.857142857142854</v>
      </c>
      <c r="S129" s="131">
        <f t="shared" si="12"/>
        <v>51.857142857142854</v>
      </c>
      <c r="T129" s="132"/>
      <c r="U129" s="132"/>
      <c r="V129" s="133"/>
      <c r="W129" s="134">
        <f t="shared" si="13"/>
        <v>2</v>
      </c>
      <c r="X129" s="134">
        <f t="shared" si="14"/>
        <v>0</v>
      </c>
      <c r="Y129" s="135" t="str">
        <f t="shared" si="15"/>
        <v>CUMPLIDA</v>
      </c>
    </row>
    <row r="130" spans="1:25" s="30" customFormat="1" ht="181.5" customHeight="1" thickBot="1">
      <c r="A130" s="136">
        <v>88</v>
      </c>
      <c r="B130" s="137">
        <v>1701007</v>
      </c>
      <c r="C130" s="138" t="s">
        <v>734</v>
      </c>
      <c r="D130" s="138" t="s">
        <v>735</v>
      </c>
      <c r="E130" s="139" t="s">
        <v>736</v>
      </c>
      <c r="F130" s="158" t="s">
        <v>737</v>
      </c>
      <c r="G130" s="163" t="s">
        <v>738</v>
      </c>
      <c r="H130" s="163" t="s">
        <v>739</v>
      </c>
      <c r="I130" s="232" t="s">
        <v>740</v>
      </c>
      <c r="J130" s="232">
        <v>1</v>
      </c>
      <c r="K130" s="233">
        <v>40483</v>
      </c>
      <c r="L130" s="233">
        <v>40847</v>
      </c>
      <c r="M130" s="143">
        <f t="shared" si="8"/>
        <v>52</v>
      </c>
      <c r="N130" s="144" t="s">
        <v>168</v>
      </c>
      <c r="O130" s="145">
        <v>1</v>
      </c>
      <c r="P130" s="146">
        <f t="shared" si="9"/>
        <v>1</v>
      </c>
      <c r="Q130" s="147">
        <f t="shared" si="10"/>
        <v>52</v>
      </c>
      <c r="R130" s="147">
        <f t="shared" si="11"/>
        <v>0</v>
      </c>
      <c r="S130" s="147">
        <f t="shared" si="12"/>
        <v>0</v>
      </c>
      <c r="T130" s="148"/>
      <c r="U130" s="148"/>
      <c r="V130" s="149"/>
      <c r="W130" s="150">
        <f t="shared" si="13"/>
        <v>2</v>
      </c>
      <c r="X130" s="150">
        <f t="shared" si="14"/>
        <v>1</v>
      </c>
      <c r="Y130" s="151" t="str">
        <f t="shared" si="15"/>
        <v>CUMPLIDA</v>
      </c>
    </row>
    <row r="131" spans="1:25" s="30" customFormat="1" ht="105" customHeight="1">
      <c r="A131" s="735">
        <v>89</v>
      </c>
      <c r="B131" s="738">
        <v>1703004</v>
      </c>
      <c r="C131" s="715" t="s">
        <v>741</v>
      </c>
      <c r="D131" s="715" t="s">
        <v>742</v>
      </c>
      <c r="E131" s="715"/>
      <c r="F131" s="176" t="s">
        <v>743</v>
      </c>
      <c r="G131" s="176" t="s">
        <v>744</v>
      </c>
      <c r="H131" s="176" t="s">
        <v>745</v>
      </c>
      <c r="I131" s="177" t="s">
        <v>400</v>
      </c>
      <c r="J131" s="177">
        <v>1</v>
      </c>
      <c r="K131" s="197">
        <v>40422</v>
      </c>
      <c r="L131" s="183">
        <v>40451</v>
      </c>
      <c r="M131" s="117">
        <f t="shared" si="8"/>
        <v>4.1428571428571432</v>
      </c>
      <c r="N131" s="185" t="s">
        <v>168</v>
      </c>
      <c r="O131" s="178">
        <v>1</v>
      </c>
      <c r="P131" s="119">
        <f t="shared" si="9"/>
        <v>1</v>
      </c>
      <c r="Q131" s="120">
        <f t="shared" si="10"/>
        <v>4.1428571428571432</v>
      </c>
      <c r="R131" s="120">
        <f t="shared" si="11"/>
        <v>4.1428571428571432</v>
      </c>
      <c r="S131" s="120">
        <f t="shared" si="12"/>
        <v>4.1428571428571432</v>
      </c>
      <c r="T131" s="121"/>
      <c r="U131" s="121"/>
      <c r="V131" s="122"/>
      <c r="W131" s="123">
        <f t="shared" si="13"/>
        <v>2</v>
      </c>
      <c r="X131" s="123">
        <f t="shared" si="14"/>
        <v>0</v>
      </c>
      <c r="Y131" s="124" t="str">
        <f t="shared" si="15"/>
        <v>CUMPLIDA</v>
      </c>
    </row>
    <row r="132" spans="1:25" s="30" customFormat="1" ht="92.25" customHeight="1" thickBot="1">
      <c r="A132" s="736"/>
      <c r="B132" s="739"/>
      <c r="C132" s="717"/>
      <c r="D132" s="717"/>
      <c r="E132" s="717"/>
      <c r="F132" s="179" t="s">
        <v>746</v>
      </c>
      <c r="G132" s="179" t="s">
        <v>747</v>
      </c>
      <c r="H132" s="179" t="s">
        <v>748</v>
      </c>
      <c r="I132" s="180" t="s">
        <v>749</v>
      </c>
      <c r="J132" s="180">
        <v>1</v>
      </c>
      <c r="K132" s="198">
        <v>40422</v>
      </c>
      <c r="L132" s="181">
        <v>40785</v>
      </c>
      <c r="M132" s="128">
        <f t="shared" si="8"/>
        <v>51.857142857142854</v>
      </c>
      <c r="N132" s="186" t="s">
        <v>168</v>
      </c>
      <c r="O132" s="129">
        <v>1</v>
      </c>
      <c r="P132" s="130">
        <f t="shared" si="9"/>
        <v>1</v>
      </c>
      <c r="Q132" s="131">
        <f t="shared" si="10"/>
        <v>51.857142857142854</v>
      </c>
      <c r="R132" s="131">
        <f t="shared" si="11"/>
        <v>51.857142857142854</v>
      </c>
      <c r="S132" s="131">
        <f t="shared" si="12"/>
        <v>51.857142857142854</v>
      </c>
      <c r="T132" s="132"/>
      <c r="U132" s="132"/>
      <c r="V132" s="133"/>
      <c r="W132" s="134">
        <f t="shared" si="13"/>
        <v>2</v>
      </c>
      <c r="X132" s="134">
        <f t="shared" si="14"/>
        <v>0</v>
      </c>
      <c r="Y132" s="135" t="str">
        <f t="shared" si="15"/>
        <v>CUMPLIDA</v>
      </c>
    </row>
    <row r="133" spans="1:25" s="30" customFormat="1" ht="209.25" customHeight="1" thickBot="1">
      <c r="A133" s="136">
        <v>90</v>
      </c>
      <c r="B133" s="137">
        <v>1801002</v>
      </c>
      <c r="C133" s="138" t="s">
        <v>750</v>
      </c>
      <c r="D133" s="138" t="s">
        <v>751</v>
      </c>
      <c r="E133" s="139" t="s">
        <v>752</v>
      </c>
      <c r="F133" s="158" t="s">
        <v>753</v>
      </c>
      <c r="G133" s="158" t="s">
        <v>754</v>
      </c>
      <c r="H133" s="158" t="s">
        <v>755</v>
      </c>
      <c r="I133" s="159" t="s">
        <v>756</v>
      </c>
      <c r="J133" s="159">
        <v>12</v>
      </c>
      <c r="K133" s="161">
        <v>40452</v>
      </c>
      <c r="L133" s="233">
        <v>40816</v>
      </c>
      <c r="M133" s="143">
        <f t="shared" si="8"/>
        <v>52</v>
      </c>
      <c r="N133" s="144" t="s">
        <v>168</v>
      </c>
      <c r="O133" s="145">
        <v>6</v>
      </c>
      <c r="P133" s="146">
        <f t="shared" si="9"/>
        <v>0.5</v>
      </c>
      <c r="Q133" s="147">
        <f t="shared" si="10"/>
        <v>26</v>
      </c>
      <c r="R133" s="147">
        <f t="shared" si="11"/>
        <v>26</v>
      </c>
      <c r="S133" s="147">
        <f t="shared" si="12"/>
        <v>52</v>
      </c>
      <c r="T133" s="148"/>
      <c r="U133" s="148"/>
      <c r="V133" s="226" t="s">
        <v>2467</v>
      </c>
      <c r="W133" s="150">
        <f t="shared" si="13"/>
        <v>0</v>
      </c>
      <c r="X133" s="150">
        <f t="shared" si="14"/>
        <v>0</v>
      </c>
      <c r="Y133" s="151" t="str">
        <f t="shared" si="15"/>
        <v>VENCIDA</v>
      </c>
    </row>
    <row r="134" spans="1:25" s="30" customFormat="1" ht="125.25" customHeight="1" thickBot="1">
      <c r="A134" s="136">
        <v>91</v>
      </c>
      <c r="B134" s="137">
        <v>1601002</v>
      </c>
      <c r="C134" s="138" t="s">
        <v>757</v>
      </c>
      <c r="D134" s="138" t="s">
        <v>469</v>
      </c>
      <c r="E134" s="139" t="s">
        <v>758</v>
      </c>
      <c r="F134" s="158" t="s">
        <v>759</v>
      </c>
      <c r="G134" s="158" t="s">
        <v>760</v>
      </c>
      <c r="H134" s="158" t="s">
        <v>761</v>
      </c>
      <c r="I134" s="159" t="s">
        <v>756</v>
      </c>
      <c r="J134" s="159">
        <v>12</v>
      </c>
      <c r="K134" s="161">
        <v>40452</v>
      </c>
      <c r="L134" s="233">
        <v>40816</v>
      </c>
      <c r="M134" s="143">
        <f t="shared" si="8"/>
        <v>52</v>
      </c>
      <c r="N134" s="144" t="s">
        <v>168</v>
      </c>
      <c r="O134" s="145">
        <v>6</v>
      </c>
      <c r="P134" s="146">
        <f t="shared" si="9"/>
        <v>0.5</v>
      </c>
      <c r="Q134" s="147">
        <f t="shared" si="10"/>
        <v>26</v>
      </c>
      <c r="R134" s="147">
        <f t="shared" si="11"/>
        <v>26</v>
      </c>
      <c r="S134" s="147">
        <f t="shared" si="12"/>
        <v>52</v>
      </c>
      <c r="T134" s="148"/>
      <c r="U134" s="148"/>
      <c r="V134" s="617" t="s">
        <v>2468</v>
      </c>
      <c r="W134" s="150">
        <f t="shared" si="13"/>
        <v>0</v>
      </c>
      <c r="X134" s="150">
        <f t="shared" si="14"/>
        <v>0</v>
      </c>
      <c r="Y134" s="151" t="str">
        <f t="shared" si="15"/>
        <v>VENCIDA</v>
      </c>
    </row>
    <row r="135" spans="1:25" s="30" customFormat="1" ht="193.5" customHeight="1" thickBot="1">
      <c r="A135" s="136">
        <v>92</v>
      </c>
      <c r="B135" s="137">
        <v>2202001</v>
      </c>
      <c r="C135" s="138" t="s">
        <v>762</v>
      </c>
      <c r="D135" s="138" t="s">
        <v>763</v>
      </c>
      <c r="E135" s="139" t="s">
        <v>764</v>
      </c>
      <c r="F135" s="140" t="s">
        <v>501</v>
      </c>
      <c r="G135" s="140" t="s">
        <v>502</v>
      </c>
      <c r="H135" s="140" t="s">
        <v>503</v>
      </c>
      <c r="I135" s="141" t="s">
        <v>504</v>
      </c>
      <c r="J135" s="152">
        <v>1</v>
      </c>
      <c r="K135" s="142">
        <v>40422</v>
      </c>
      <c r="L135" s="142">
        <v>40786</v>
      </c>
      <c r="M135" s="143">
        <f t="shared" si="8"/>
        <v>52</v>
      </c>
      <c r="N135" s="165" t="s">
        <v>765</v>
      </c>
      <c r="O135" s="153">
        <v>1</v>
      </c>
      <c r="P135" s="146">
        <f t="shared" si="9"/>
        <v>1</v>
      </c>
      <c r="Q135" s="147">
        <f t="shared" si="10"/>
        <v>52</v>
      </c>
      <c r="R135" s="147">
        <f t="shared" si="11"/>
        <v>52</v>
      </c>
      <c r="S135" s="147">
        <f t="shared" si="12"/>
        <v>52</v>
      </c>
      <c r="T135" s="148"/>
      <c r="U135" s="148"/>
      <c r="V135" s="215" t="s">
        <v>1526</v>
      </c>
      <c r="W135" s="150">
        <f t="shared" si="13"/>
        <v>2</v>
      </c>
      <c r="X135" s="150">
        <f t="shared" si="14"/>
        <v>0</v>
      </c>
      <c r="Y135" s="151" t="str">
        <f t="shared" si="15"/>
        <v>CUMPLIDA</v>
      </c>
    </row>
    <row r="136" spans="1:25" s="30" customFormat="1" ht="243" customHeight="1" thickBot="1">
      <c r="A136" s="136">
        <v>93</v>
      </c>
      <c r="B136" s="234">
        <v>2202001</v>
      </c>
      <c r="C136" s="138" t="s">
        <v>766</v>
      </c>
      <c r="D136" s="138" t="s">
        <v>767</v>
      </c>
      <c r="E136" s="139" t="s">
        <v>768</v>
      </c>
      <c r="F136" s="140" t="s">
        <v>501</v>
      </c>
      <c r="G136" s="140" t="s">
        <v>502</v>
      </c>
      <c r="H136" s="140" t="s">
        <v>503</v>
      </c>
      <c r="I136" s="141" t="s">
        <v>504</v>
      </c>
      <c r="J136" s="152">
        <v>1</v>
      </c>
      <c r="K136" s="142">
        <v>40422</v>
      </c>
      <c r="L136" s="142">
        <v>40786</v>
      </c>
      <c r="M136" s="143">
        <f t="shared" si="8"/>
        <v>52</v>
      </c>
      <c r="N136" s="165" t="s">
        <v>765</v>
      </c>
      <c r="O136" s="153">
        <v>1</v>
      </c>
      <c r="P136" s="146">
        <f t="shared" si="9"/>
        <v>1</v>
      </c>
      <c r="Q136" s="147">
        <f t="shared" si="10"/>
        <v>52</v>
      </c>
      <c r="R136" s="147">
        <f t="shared" si="11"/>
        <v>52</v>
      </c>
      <c r="S136" s="147">
        <f t="shared" si="12"/>
        <v>52</v>
      </c>
      <c r="T136" s="148"/>
      <c r="U136" s="148"/>
      <c r="V136" s="215" t="s">
        <v>1526</v>
      </c>
      <c r="W136" s="150">
        <f t="shared" si="13"/>
        <v>2</v>
      </c>
      <c r="X136" s="150">
        <f t="shared" si="14"/>
        <v>0</v>
      </c>
      <c r="Y136" s="151" t="str">
        <f t="shared" si="15"/>
        <v>CUMPLIDA</v>
      </c>
    </row>
    <row r="137" spans="1:25" s="30" customFormat="1" ht="409.5" customHeight="1" thickBot="1">
      <c r="A137" s="136">
        <v>94</v>
      </c>
      <c r="B137" s="234">
        <v>2202001</v>
      </c>
      <c r="C137" s="138" t="s">
        <v>769</v>
      </c>
      <c r="D137" s="138" t="s">
        <v>770</v>
      </c>
      <c r="E137" s="139"/>
      <c r="F137" s="140" t="s">
        <v>771</v>
      </c>
      <c r="G137" s="140" t="s">
        <v>772</v>
      </c>
      <c r="H137" s="141" t="s">
        <v>773</v>
      </c>
      <c r="I137" s="141" t="s">
        <v>179</v>
      </c>
      <c r="J137" s="141">
        <v>1</v>
      </c>
      <c r="K137" s="142">
        <v>40452</v>
      </c>
      <c r="L137" s="142">
        <v>40724</v>
      </c>
      <c r="M137" s="143">
        <f t="shared" si="8"/>
        <v>38.857142857142854</v>
      </c>
      <c r="N137" s="144" t="s">
        <v>36</v>
      </c>
      <c r="O137" s="153">
        <v>0</v>
      </c>
      <c r="P137" s="146">
        <f>IF(O137/J137&gt;1,1,+O137/J137)</f>
        <v>0</v>
      </c>
      <c r="Q137" s="147">
        <f t="shared" si="10"/>
        <v>0</v>
      </c>
      <c r="R137" s="147">
        <f>IF(L137&lt;=$T$9,Q137,0)</f>
        <v>0</v>
      </c>
      <c r="S137" s="147">
        <f>IF($T$9&gt;=L137,M137,0)</f>
        <v>38.857142857142854</v>
      </c>
      <c r="T137" s="148"/>
      <c r="U137" s="148"/>
      <c r="V137" s="149"/>
      <c r="W137" s="150">
        <f t="shared" si="13"/>
        <v>0</v>
      </c>
      <c r="X137" s="150">
        <f t="shared" si="14"/>
        <v>0</v>
      </c>
      <c r="Y137" s="151" t="str">
        <f t="shared" si="15"/>
        <v>VENCIDA</v>
      </c>
    </row>
    <row r="138" spans="1:25" ht="153" customHeight="1" thickBot="1">
      <c r="A138" s="136">
        <v>95</v>
      </c>
      <c r="B138" s="137">
        <v>2202001</v>
      </c>
      <c r="C138" s="138" t="s">
        <v>774</v>
      </c>
      <c r="D138" s="138" t="s">
        <v>775</v>
      </c>
      <c r="E138" s="139" t="s">
        <v>776</v>
      </c>
      <c r="F138" s="140" t="s">
        <v>777</v>
      </c>
      <c r="G138" s="140" t="s">
        <v>778</v>
      </c>
      <c r="H138" s="140" t="s">
        <v>779</v>
      </c>
      <c r="I138" s="141" t="s">
        <v>780</v>
      </c>
      <c r="J138" s="152">
        <v>1</v>
      </c>
      <c r="K138" s="142">
        <v>40504</v>
      </c>
      <c r="L138" s="142">
        <v>40603</v>
      </c>
      <c r="M138" s="143">
        <f t="shared" si="8"/>
        <v>14.142857142857142</v>
      </c>
      <c r="N138" s="235" t="s">
        <v>765</v>
      </c>
      <c r="O138" s="236">
        <v>1</v>
      </c>
      <c r="P138" s="146">
        <f>IF(O138/J138&gt;1,1,+O138/J138)</f>
        <v>1</v>
      </c>
      <c r="Q138" s="147">
        <f t="shared" si="10"/>
        <v>14.142857142857142</v>
      </c>
      <c r="R138" s="147">
        <f>IF(L138&lt;=$T$9,Q138,0)</f>
        <v>14.142857142857142</v>
      </c>
      <c r="S138" s="147">
        <f>IF($T$9&gt;=L138,M138,0)</f>
        <v>14.142857142857142</v>
      </c>
      <c r="T138" s="237"/>
      <c r="U138" s="237"/>
      <c r="V138" s="215" t="s">
        <v>1526</v>
      </c>
      <c r="W138" s="150">
        <f t="shared" si="13"/>
        <v>2</v>
      </c>
      <c r="X138" s="150">
        <f t="shared" si="14"/>
        <v>0</v>
      </c>
      <c r="Y138" s="151" t="str">
        <f t="shared" si="15"/>
        <v>CUMPLIDA</v>
      </c>
    </row>
    <row r="139" spans="1:25" s="23" customFormat="1" ht="21" customHeight="1" thickBot="1">
      <c r="A139" s="592" t="s">
        <v>781</v>
      </c>
      <c r="B139" s="593"/>
      <c r="C139" s="593"/>
      <c r="D139" s="593"/>
      <c r="E139" s="593"/>
      <c r="F139" s="593"/>
      <c r="G139" s="593"/>
      <c r="H139" s="593"/>
      <c r="I139" s="593"/>
      <c r="J139" s="593"/>
      <c r="K139" s="593"/>
      <c r="L139" s="593"/>
      <c r="M139" s="593"/>
      <c r="N139" s="594"/>
      <c r="O139" s="595"/>
      <c r="P139" s="596"/>
      <c r="Q139" s="597"/>
      <c r="R139" s="597"/>
      <c r="S139" s="597"/>
      <c r="T139" s="597"/>
      <c r="U139" s="597"/>
      <c r="V139" s="598"/>
      <c r="W139" s="22"/>
      <c r="X139" s="22"/>
      <c r="Y139" s="111"/>
    </row>
    <row r="140" spans="1:25" s="23" customFormat="1" ht="70.5" customHeight="1">
      <c r="A140" s="654">
        <v>1</v>
      </c>
      <c r="B140" s="657">
        <v>1302100</v>
      </c>
      <c r="C140" s="639" t="s">
        <v>782</v>
      </c>
      <c r="D140" s="639" t="s">
        <v>783</v>
      </c>
      <c r="E140" s="639" t="s">
        <v>784</v>
      </c>
      <c r="F140" s="740" t="s">
        <v>785</v>
      </c>
      <c r="G140" s="633" t="s">
        <v>786</v>
      </c>
      <c r="H140" s="203" t="s">
        <v>787</v>
      </c>
      <c r="I140" s="204" t="s">
        <v>788</v>
      </c>
      <c r="J140" s="238">
        <v>1</v>
      </c>
      <c r="K140" s="239">
        <v>40179</v>
      </c>
      <c r="L140" s="239">
        <v>40390</v>
      </c>
      <c r="M140" s="117">
        <f t="shared" ref="M140:M203" si="16">(+L140-K140)/7</f>
        <v>30.142857142857142</v>
      </c>
      <c r="N140" s="240" t="s">
        <v>452</v>
      </c>
      <c r="O140" s="241">
        <v>1</v>
      </c>
      <c r="P140" s="119">
        <f t="shared" ref="P140:P171" si="17">IF(O140/J140&gt;1,1,+O140/J140)</f>
        <v>1</v>
      </c>
      <c r="Q140" s="120">
        <f t="shared" ref="Q140:Q203" si="18">+M140*P140</f>
        <v>30.142857142857142</v>
      </c>
      <c r="R140" s="120">
        <f t="shared" ref="R140:R171" si="19">IF(L140&lt;=$T$9,Q140,0)</f>
        <v>30.142857142857142</v>
      </c>
      <c r="S140" s="120">
        <f t="shared" ref="S140:S171" si="20">IF($T$9&gt;=L140,M140,0)</f>
        <v>30.142857142857142</v>
      </c>
      <c r="T140" s="242"/>
      <c r="U140" s="242"/>
      <c r="V140" s="243"/>
      <c r="W140" s="405">
        <f t="shared" ref="W140:W203" si="21">IF(P140=100%,2,0)</f>
        <v>2</v>
      </c>
      <c r="X140" s="123">
        <f t="shared" ref="X140:X170" si="22">IF(L140&lt;$Z$3,0,1)</f>
        <v>0</v>
      </c>
      <c r="Y140" s="403" t="str">
        <f t="shared" ref="Y140:Y203" si="23">IF(W140+X140&gt;1,"CUMPLIDA",IF(X140=1,"EN TERMINO","VENCIDA"))</f>
        <v>CUMPLIDA</v>
      </c>
    </row>
    <row r="141" spans="1:25" s="23" customFormat="1" ht="61.5" customHeight="1" thickBot="1">
      <c r="A141" s="656"/>
      <c r="B141" s="659"/>
      <c r="C141" s="640"/>
      <c r="D141" s="640"/>
      <c r="E141" s="640"/>
      <c r="F141" s="741"/>
      <c r="G141" s="634"/>
      <c r="H141" s="207" t="s">
        <v>789</v>
      </c>
      <c r="I141" s="208" t="s">
        <v>790</v>
      </c>
      <c r="J141" s="244">
        <v>1</v>
      </c>
      <c r="K141" s="245">
        <v>40179</v>
      </c>
      <c r="L141" s="245">
        <v>40390</v>
      </c>
      <c r="M141" s="128">
        <f t="shared" si="16"/>
        <v>30.142857142857142</v>
      </c>
      <c r="N141" s="211" t="s">
        <v>452</v>
      </c>
      <c r="O141" s="246">
        <v>1</v>
      </c>
      <c r="P141" s="130">
        <f t="shared" si="17"/>
        <v>1</v>
      </c>
      <c r="Q141" s="131">
        <f t="shared" si="18"/>
        <v>30.142857142857142</v>
      </c>
      <c r="R141" s="131">
        <f t="shared" si="19"/>
        <v>30.142857142857142</v>
      </c>
      <c r="S141" s="131">
        <f t="shared" si="20"/>
        <v>30.142857142857142</v>
      </c>
      <c r="T141" s="247"/>
      <c r="U141" s="247"/>
      <c r="V141" s="248"/>
      <c r="W141" s="134">
        <f t="shared" si="21"/>
        <v>2</v>
      </c>
      <c r="X141" s="134">
        <f t="shared" si="22"/>
        <v>0</v>
      </c>
      <c r="Y141" s="406" t="str">
        <f t="shared" si="23"/>
        <v>CUMPLIDA</v>
      </c>
    </row>
    <row r="142" spans="1:25" s="43" customFormat="1" ht="123.75" customHeight="1" thickBot="1">
      <c r="A142" s="136">
        <v>2</v>
      </c>
      <c r="B142" s="137">
        <v>1907001</v>
      </c>
      <c r="C142" s="214" t="s">
        <v>791</v>
      </c>
      <c r="D142" s="214" t="s">
        <v>792</v>
      </c>
      <c r="E142" s="214" t="s">
        <v>793</v>
      </c>
      <c r="F142" s="249" t="s">
        <v>794</v>
      </c>
      <c r="G142" s="249" t="s">
        <v>795</v>
      </c>
      <c r="H142" s="249" t="s">
        <v>796</v>
      </c>
      <c r="I142" s="250" t="s">
        <v>485</v>
      </c>
      <c r="J142" s="250">
        <v>1</v>
      </c>
      <c r="K142" s="251">
        <v>40179</v>
      </c>
      <c r="L142" s="251">
        <v>40359</v>
      </c>
      <c r="M142" s="143">
        <f t="shared" si="16"/>
        <v>25.714285714285715</v>
      </c>
      <c r="N142" s="252" t="s">
        <v>797</v>
      </c>
      <c r="O142" s="145">
        <v>1</v>
      </c>
      <c r="P142" s="146">
        <f t="shared" si="17"/>
        <v>1</v>
      </c>
      <c r="Q142" s="147">
        <f t="shared" si="18"/>
        <v>25.714285714285715</v>
      </c>
      <c r="R142" s="147">
        <f t="shared" si="19"/>
        <v>25.714285714285715</v>
      </c>
      <c r="S142" s="147">
        <f t="shared" si="20"/>
        <v>25.714285714285715</v>
      </c>
      <c r="T142" s="148"/>
      <c r="U142" s="148"/>
      <c r="V142" s="253"/>
      <c r="W142" s="150">
        <f t="shared" si="21"/>
        <v>2</v>
      </c>
      <c r="X142" s="150">
        <f t="shared" si="22"/>
        <v>0</v>
      </c>
      <c r="Y142" s="151" t="str">
        <f t="shared" si="23"/>
        <v>CUMPLIDA</v>
      </c>
    </row>
    <row r="143" spans="1:25" s="43" customFormat="1" ht="175.5" customHeight="1" thickBot="1">
      <c r="A143" s="136">
        <v>3</v>
      </c>
      <c r="B143" s="137">
        <v>1908003</v>
      </c>
      <c r="C143" s="254" t="s">
        <v>798</v>
      </c>
      <c r="D143" s="214" t="s">
        <v>799</v>
      </c>
      <c r="E143" s="214" t="s">
        <v>800</v>
      </c>
      <c r="F143" s="249" t="s">
        <v>801</v>
      </c>
      <c r="G143" s="255" t="s">
        <v>802</v>
      </c>
      <c r="H143" s="249" t="s">
        <v>803</v>
      </c>
      <c r="I143" s="250" t="s">
        <v>804</v>
      </c>
      <c r="J143" s="250">
        <v>1</v>
      </c>
      <c r="K143" s="251">
        <v>40132</v>
      </c>
      <c r="L143" s="251">
        <v>40147</v>
      </c>
      <c r="M143" s="143">
        <f t="shared" si="16"/>
        <v>2.1428571428571428</v>
      </c>
      <c r="N143" s="252" t="s">
        <v>494</v>
      </c>
      <c r="O143" s="145">
        <v>1</v>
      </c>
      <c r="P143" s="146">
        <f t="shared" si="17"/>
        <v>1</v>
      </c>
      <c r="Q143" s="147">
        <f t="shared" si="18"/>
        <v>2.1428571428571428</v>
      </c>
      <c r="R143" s="147">
        <f t="shared" si="19"/>
        <v>2.1428571428571428</v>
      </c>
      <c r="S143" s="147">
        <f t="shared" si="20"/>
        <v>2.1428571428571428</v>
      </c>
      <c r="T143" s="148"/>
      <c r="U143" s="148"/>
      <c r="V143" s="256"/>
      <c r="W143" s="150">
        <f t="shared" si="21"/>
        <v>2</v>
      </c>
      <c r="X143" s="150">
        <f t="shared" si="22"/>
        <v>0</v>
      </c>
      <c r="Y143" s="151" t="str">
        <f t="shared" si="23"/>
        <v>CUMPLIDA</v>
      </c>
    </row>
    <row r="144" spans="1:25" s="43" customFormat="1" ht="243" customHeight="1" thickBot="1">
      <c r="A144" s="136">
        <v>4</v>
      </c>
      <c r="B144" s="137">
        <v>1905001</v>
      </c>
      <c r="C144" s="214" t="s">
        <v>805</v>
      </c>
      <c r="D144" s="214" t="s">
        <v>806</v>
      </c>
      <c r="E144" s="214" t="s">
        <v>807</v>
      </c>
      <c r="F144" s="249" t="s">
        <v>808</v>
      </c>
      <c r="G144" s="255" t="s">
        <v>809</v>
      </c>
      <c r="H144" s="249" t="s">
        <v>810</v>
      </c>
      <c r="I144" s="250">
        <v>1</v>
      </c>
      <c r="J144" s="257">
        <v>1</v>
      </c>
      <c r="K144" s="251">
        <v>40057</v>
      </c>
      <c r="L144" s="251">
        <v>40390</v>
      </c>
      <c r="M144" s="143">
        <f t="shared" si="16"/>
        <v>47.571428571428569</v>
      </c>
      <c r="N144" s="252" t="s">
        <v>765</v>
      </c>
      <c r="O144" s="145">
        <v>1</v>
      </c>
      <c r="P144" s="146">
        <f t="shared" si="17"/>
        <v>1</v>
      </c>
      <c r="Q144" s="147">
        <f t="shared" si="18"/>
        <v>47.571428571428569</v>
      </c>
      <c r="R144" s="147">
        <f t="shared" si="19"/>
        <v>47.571428571428569</v>
      </c>
      <c r="S144" s="147">
        <f t="shared" si="20"/>
        <v>47.571428571428569</v>
      </c>
      <c r="T144" s="148"/>
      <c r="U144" s="148"/>
      <c r="V144" s="256"/>
      <c r="W144" s="150">
        <f t="shared" si="21"/>
        <v>2</v>
      </c>
      <c r="X144" s="150">
        <f t="shared" si="22"/>
        <v>0</v>
      </c>
      <c r="Y144" s="151" t="str">
        <f t="shared" si="23"/>
        <v>CUMPLIDA</v>
      </c>
    </row>
    <row r="145" spans="1:25" s="43" customFormat="1" ht="409.5" customHeight="1" thickBot="1">
      <c r="A145" s="136">
        <v>5</v>
      </c>
      <c r="B145" s="138">
        <v>1905001</v>
      </c>
      <c r="C145" s="214" t="s">
        <v>811</v>
      </c>
      <c r="D145" s="138" t="s">
        <v>812</v>
      </c>
      <c r="E145" s="138" t="s">
        <v>813</v>
      </c>
      <c r="F145" s="249" t="s">
        <v>814</v>
      </c>
      <c r="G145" s="255" t="s">
        <v>815</v>
      </c>
      <c r="H145" s="249" t="s">
        <v>816</v>
      </c>
      <c r="I145" s="250" t="s">
        <v>817</v>
      </c>
      <c r="J145" s="250">
        <v>1</v>
      </c>
      <c r="K145" s="251">
        <v>40128</v>
      </c>
      <c r="L145" s="251">
        <v>40237</v>
      </c>
      <c r="M145" s="143">
        <f t="shared" si="16"/>
        <v>15.571428571428571</v>
      </c>
      <c r="N145" s="252" t="s">
        <v>818</v>
      </c>
      <c r="O145" s="258">
        <v>1</v>
      </c>
      <c r="P145" s="146">
        <f t="shared" si="17"/>
        <v>1</v>
      </c>
      <c r="Q145" s="147">
        <f t="shared" si="18"/>
        <v>15.571428571428571</v>
      </c>
      <c r="R145" s="147">
        <f t="shared" si="19"/>
        <v>15.571428571428571</v>
      </c>
      <c r="S145" s="147">
        <f t="shared" si="20"/>
        <v>15.571428571428571</v>
      </c>
      <c r="T145" s="148"/>
      <c r="U145" s="148"/>
      <c r="V145" s="256"/>
      <c r="W145" s="150">
        <f t="shared" si="21"/>
        <v>2</v>
      </c>
      <c r="X145" s="150">
        <f t="shared" si="22"/>
        <v>0</v>
      </c>
      <c r="Y145" s="151" t="str">
        <f t="shared" si="23"/>
        <v>CUMPLIDA</v>
      </c>
    </row>
    <row r="146" spans="1:25" s="30" customFormat="1" ht="188.25" customHeight="1">
      <c r="A146" s="654">
        <v>7</v>
      </c>
      <c r="B146" s="657">
        <v>1905001</v>
      </c>
      <c r="C146" s="102" t="s">
        <v>819</v>
      </c>
      <c r="D146" s="639" t="s">
        <v>820</v>
      </c>
      <c r="E146" s="639" t="s">
        <v>821</v>
      </c>
      <c r="F146" s="633" t="s">
        <v>822</v>
      </c>
      <c r="G146" s="745" t="s">
        <v>823</v>
      </c>
      <c r="H146" s="259" t="s">
        <v>824</v>
      </c>
      <c r="I146" s="204" t="s">
        <v>825</v>
      </c>
      <c r="J146" s="204">
        <v>1</v>
      </c>
      <c r="K146" s="206">
        <v>40059</v>
      </c>
      <c r="L146" s="206">
        <v>40724</v>
      </c>
      <c r="M146" s="117">
        <f t="shared" si="16"/>
        <v>95</v>
      </c>
      <c r="N146" s="260" t="s">
        <v>765</v>
      </c>
      <c r="O146" s="261">
        <v>1</v>
      </c>
      <c r="P146" s="119">
        <f t="shared" si="17"/>
        <v>1</v>
      </c>
      <c r="Q146" s="120">
        <f t="shared" si="18"/>
        <v>95</v>
      </c>
      <c r="R146" s="120">
        <f t="shared" si="19"/>
        <v>95</v>
      </c>
      <c r="S146" s="120">
        <f t="shared" si="20"/>
        <v>95</v>
      </c>
      <c r="T146" s="121"/>
      <c r="U146" s="121"/>
      <c r="V146" s="262"/>
      <c r="W146" s="123">
        <f t="shared" si="21"/>
        <v>2</v>
      </c>
      <c r="X146" s="123">
        <f t="shared" si="22"/>
        <v>0</v>
      </c>
      <c r="Y146" s="124" t="str">
        <f t="shared" si="23"/>
        <v>CUMPLIDA</v>
      </c>
    </row>
    <row r="147" spans="1:25" s="30" customFormat="1" ht="365.25" customHeight="1" thickBot="1">
      <c r="A147" s="656"/>
      <c r="B147" s="659"/>
      <c r="C147" s="263" t="s">
        <v>826</v>
      </c>
      <c r="D147" s="640"/>
      <c r="E147" s="640"/>
      <c r="F147" s="634"/>
      <c r="G147" s="746"/>
      <c r="H147" s="207" t="s">
        <v>827</v>
      </c>
      <c r="I147" s="208" t="s">
        <v>825</v>
      </c>
      <c r="J147" s="208">
        <v>1</v>
      </c>
      <c r="K147" s="210">
        <v>40269</v>
      </c>
      <c r="L147" s="210">
        <v>40724</v>
      </c>
      <c r="M147" s="128">
        <f t="shared" si="16"/>
        <v>65</v>
      </c>
      <c r="N147" s="264" t="s">
        <v>765</v>
      </c>
      <c r="O147" s="220">
        <v>1</v>
      </c>
      <c r="P147" s="130">
        <f t="shared" si="17"/>
        <v>1</v>
      </c>
      <c r="Q147" s="131">
        <f t="shared" si="18"/>
        <v>65</v>
      </c>
      <c r="R147" s="131">
        <f t="shared" si="19"/>
        <v>65</v>
      </c>
      <c r="S147" s="131">
        <f t="shared" si="20"/>
        <v>65</v>
      </c>
      <c r="T147" s="247"/>
      <c r="U147" s="247"/>
      <c r="V147" s="265" t="s">
        <v>2424</v>
      </c>
      <c r="W147" s="134">
        <f t="shared" si="21"/>
        <v>2</v>
      </c>
      <c r="X147" s="134">
        <f t="shared" si="22"/>
        <v>0</v>
      </c>
      <c r="Y147" s="135" t="str">
        <f t="shared" si="23"/>
        <v>CUMPLIDA</v>
      </c>
    </row>
    <row r="148" spans="1:25" ht="299.25" customHeight="1" thickBot="1">
      <c r="A148" s="136">
        <v>8</v>
      </c>
      <c r="B148" s="137">
        <v>1905001</v>
      </c>
      <c r="C148" s="214" t="s">
        <v>828</v>
      </c>
      <c r="D148" s="138" t="s">
        <v>829</v>
      </c>
      <c r="E148" s="138" t="s">
        <v>830</v>
      </c>
      <c r="F148" s="249" t="s">
        <v>831</v>
      </c>
      <c r="G148" s="249" t="s">
        <v>832</v>
      </c>
      <c r="H148" s="249" t="s">
        <v>833</v>
      </c>
      <c r="I148" s="250" t="s">
        <v>834</v>
      </c>
      <c r="J148" s="250">
        <v>1</v>
      </c>
      <c r="K148" s="251">
        <v>39828</v>
      </c>
      <c r="L148" s="251">
        <v>39963</v>
      </c>
      <c r="M148" s="143">
        <f t="shared" si="16"/>
        <v>19.285714285714285</v>
      </c>
      <c r="N148" s="266" t="s">
        <v>36</v>
      </c>
      <c r="O148" s="145">
        <v>1</v>
      </c>
      <c r="P148" s="146">
        <f t="shared" si="17"/>
        <v>1</v>
      </c>
      <c r="Q148" s="147">
        <f t="shared" si="18"/>
        <v>19.285714285714285</v>
      </c>
      <c r="R148" s="147">
        <f t="shared" si="19"/>
        <v>19.285714285714285</v>
      </c>
      <c r="S148" s="147">
        <f t="shared" si="20"/>
        <v>19.285714285714285</v>
      </c>
      <c r="T148" s="148"/>
      <c r="U148" s="148"/>
      <c r="V148" s="267"/>
      <c r="W148" s="150">
        <f t="shared" si="21"/>
        <v>2</v>
      </c>
      <c r="X148" s="150">
        <f t="shared" si="22"/>
        <v>0</v>
      </c>
      <c r="Y148" s="151" t="str">
        <f t="shared" si="23"/>
        <v>CUMPLIDA</v>
      </c>
    </row>
    <row r="149" spans="1:25" ht="311.25" customHeight="1" thickBot="1">
      <c r="A149" s="136">
        <v>9</v>
      </c>
      <c r="B149" s="137">
        <v>1905001</v>
      </c>
      <c r="C149" s="214" t="s">
        <v>835</v>
      </c>
      <c r="D149" s="138" t="s">
        <v>836</v>
      </c>
      <c r="E149" s="138" t="s">
        <v>837</v>
      </c>
      <c r="F149" s="249" t="s">
        <v>838</v>
      </c>
      <c r="G149" s="249" t="s">
        <v>839</v>
      </c>
      <c r="H149" s="249" t="s">
        <v>840</v>
      </c>
      <c r="I149" s="250" t="s">
        <v>841</v>
      </c>
      <c r="J149" s="250">
        <v>12</v>
      </c>
      <c r="K149" s="251">
        <v>39814</v>
      </c>
      <c r="L149" s="251">
        <v>40178</v>
      </c>
      <c r="M149" s="143">
        <f t="shared" si="16"/>
        <v>52</v>
      </c>
      <c r="N149" s="252" t="s">
        <v>494</v>
      </c>
      <c r="O149" s="145">
        <v>12</v>
      </c>
      <c r="P149" s="146">
        <f t="shared" si="17"/>
        <v>1</v>
      </c>
      <c r="Q149" s="147">
        <f t="shared" si="18"/>
        <v>52</v>
      </c>
      <c r="R149" s="147">
        <f t="shared" si="19"/>
        <v>52</v>
      </c>
      <c r="S149" s="147">
        <f t="shared" si="20"/>
        <v>52</v>
      </c>
      <c r="T149" s="148"/>
      <c r="U149" s="148"/>
      <c r="V149" s="267"/>
      <c r="W149" s="150">
        <f t="shared" si="21"/>
        <v>2</v>
      </c>
      <c r="X149" s="150">
        <f t="shared" si="22"/>
        <v>0</v>
      </c>
      <c r="Y149" s="151" t="str">
        <f t="shared" si="23"/>
        <v>CUMPLIDA</v>
      </c>
    </row>
    <row r="150" spans="1:25" ht="223.5" customHeight="1" thickBot="1">
      <c r="A150" s="136">
        <v>10</v>
      </c>
      <c r="B150" s="137">
        <v>1905001</v>
      </c>
      <c r="C150" s="214" t="s">
        <v>842</v>
      </c>
      <c r="D150" s="214" t="s">
        <v>843</v>
      </c>
      <c r="E150" s="214" t="s">
        <v>844</v>
      </c>
      <c r="F150" s="249" t="s">
        <v>845</v>
      </c>
      <c r="G150" s="249" t="s">
        <v>846</v>
      </c>
      <c r="H150" s="249" t="s">
        <v>847</v>
      </c>
      <c r="I150" s="250" t="s">
        <v>848</v>
      </c>
      <c r="J150" s="257">
        <v>1</v>
      </c>
      <c r="K150" s="251">
        <v>40132</v>
      </c>
      <c r="L150" s="251">
        <v>40481</v>
      </c>
      <c r="M150" s="143">
        <f t="shared" si="16"/>
        <v>49.857142857142854</v>
      </c>
      <c r="N150" s="252" t="s">
        <v>494</v>
      </c>
      <c r="O150" s="268">
        <v>1</v>
      </c>
      <c r="P150" s="146">
        <f t="shared" si="17"/>
        <v>1</v>
      </c>
      <c r="Q150" s="147">
        <f t="shared" si="18"/>
        <v>49.857142857142854</v>
      </c>
      <c r="R150" s="147">
        <f t="shared" si="19"/>
        <v>49.857142857142854</v>
      </c>
      <c r="S150" s="147">
        <f t="shared" si="20"/>
        <v>49.857142857142854</v>
      </c>
      <c r="T150" s="148"/>
      <c r="U150" s="148"/>
      <c r="V150" s="269"/>
      <c r="W150" s="150">
        <f t="shared" si="21"/>
        <v>2</v>
      </c>
      <c r="X150" s="150">
        <f t="shared" si="22"/>
        <v>0</v>
      </c>
      <c r="Y150" s="151" t="str">
        <f t="shared" si="23"/>
        <v>CUMPLIDA</v>
      </c>
    </row>
    <row r="151" spans="1:25" ht="46.5" customHeight="1">
      <c r="A151" s="654">
        <v>11</v>
      </c>
      <c r="B151" s="657">
        <v>1902001</v>
      </c>
      <c r="C151" s="639" t="s">
        <v>849</v>
      </c>
      <c r="D151" s="639" t="s">
        <v>850</v>
      </c>
      <c r="E151" s="639" t="s">
        <v>851</v>
      </c>
      <c r="F151" s="633" t="s">
        <v>852</v>
      </c>
      <c r="G151" s="633" t="s">
        <v>853</v>
      </c>
      <c r="H151" s="203" t="s">
        <v>854</v>
      </c>
      <c r="I151" s="204" t="s">
        <v>855</v>
      </c>
      <c r="J151" s="204">
        <v>20</v>
      </c>
      <c r="K151" s="206">
        <v>40179</v>
      </c>
      <c r="L151" s="206">
        <v>40390</v>
      </c>
      <c r="M151" s="117">
        <f t="shared" si="16"/>
        <v>30.142857142857142</v>
      </c>
      <c r="N151" s="240" t="s">
        <v>452</v>
      </c>
      <c r="O151" s="270">
        <v>20</v>
      </c>
      <c r="P151" s="119">
        <f t="shared" si="17"/>
        <v>1</v>
      </c>
      <c r="Q151" s="120">
        <f t="shared" si="18"/>
        <v>30.142857142857142</v>
      </c>
      <c r="R151" s="120">
        <f t="shared" si="19"/>
        <v>30.142857142857142</v>
      </c>
      <c r="S151" s="120">
        <f t="shared" si="20"/>
        <v>30.142857142857142</v>
      </c>
      <c r="T151" s="121"/>
      <c r="U151" s="121"/>
      <c r="V151" s="271"/>
      <c r="W151" s="123">
        <f t="shared" si="21"/>
        <v>2</v>
      </c>
      <c r="X151" s="123">
        <f t="shared" si="22"/>
        <v>0</v>
      </c>
      <c r="Y151" s="124" t="str">
        <f t="shared" si="23"/>
        <v>CUMPLIDA</v>
      </c>
    </row>
    <row r="152" spans="1:25" ht="53.25" customHeight="1" thickBot="1">
      <c r="A152" s="656"/>
      <c r="B152" s="659"/>
      <c r="C152" s="640"/>
      <c r="D152" s="640"/>
      <c r="E152" s="640"/>
      <c r="F152" s="634"/>
      <c r="G152" s="634"/>
      <c r="H152" s="207" t="s">
        <v>856</v>
      </c>
      <c r="I152" s="208" t="s">
        <v>857</v>
      </c>
      <c r="J152" s="209">
        <v>3</v>
      </c>
      <c r="K152" s="210">
        <v>40179</v>
      </c>
      <c r="L152" s="210">
        <v>40543</v>
      </c>
      <c r="M152" s="128">
        <f t="shared" si="16"/>
        <v>52</v>
      </c>
      <c r="N152" s="211" t="s">
        <v>494</v>
      </c>
      <c r="O152" s="272">
        <v>3</v>
      </c>
      <c r="P152" s="130">
        <f t="shared" si="17"/>
        <v>1</v>
      </c>
      <c r="Q152" s="131">
        <f t="shared" si="18"/>
        <v>52</v>
      </c>
      <c r="R152" s="131">
        <f t="shared" si="19"/>
        <v>52</v>
      </c>
      <c r="S152" s="131">
        <f t="shared" si="20"/>
        <v>52</v>
      </c>
      <c r="T152" s="132"/>
      <c r="U152" s="132"/>
      <c r="V152" s="273"/>
      <c r="W152" s="134">
        <f t="shared" si="21"/>
        <v>2</v>
      </c>
      <c r="X152" s="134">
        <f t="shared" si="22"/>
        <v>0</v>
      </c>
      <c r="Y152" s="135" t="str">
        <f t="shared" si="23"/>
        <v>CUMPLIDA</v>
      </c>
    </row>
    <row r="153" spans="1:25" ht="153.75" customHeight="1" thickBot="1">
      <c r="A153" s="136">
        <v>12</v>
      </c>
      <c r="B153" s="137">
        <v>1908003</v>
      </c>
      <c r="C153" s="214" t="s">
        <v>858</v>
      </c>
      <c r="D153" s="214" t="s">
        <v>859</v>
      </c>
      <c r="E153" s="214" t="s">
        <v>860</v>
      </c>
      <c r="F153" s="249" t="s">
        <v>861</v>
      </c>
      <c r="G153" s="249" t="s">
        <v>862</v>
      </c>
      <c r="H153" s="249" t="s">
        <v>863</v>
      </c>
      <c r="I153" s="250" t="s">
        <v>864</v>
      </c>
      <c r="J153" s="250">
        <v>4</v>
      </c>
      <c r="K153" s="251">
        <v>40101</v>
      </c>
      <c r="L153" s="251">
        <v>40466</v>
      </c>
      <c r="M153" s="143">
        <f t="shared" si="16"/>
        <v>52.142857142857146</v>
      </c>
      <c r="N153" s="252" t="s">
        <v>494</v>
      </c>
      <c r="O153" s="218">
        <v>4</v>
      </c>
      <c r="P153" s="146">
        <f t="shared" si="17"/>
        <v>1</v>
      </c>
      <c r="Q153" s="147">
        <f t="shared" si="18"/>
        <v>52.142857142857146</v>
      </c>
      <c r="R153" s="147">
        <f t="shared" si="19"/>
        <v>52.142857142857146</v>
      </c>
      <c r="S153" s="147">
        <f t="shared" si="20"/>
        <v>52.142857142857146</v>
      </c>
      <c r="T153" s="148"/>
      <c r="U153" s="148"/>
      <c r="V153" s="267"/>
      <c r="W153" s="150">
        <f t="shared" si="21"/>
        <v>2</v>
      </c>
      <c r="X153" s="150">
        <f t="shared" si="22"/>
        <v>0</v>
      </c>
      <c r="Y153" s="151" t="str">
        <f t="shared" si="23"/>
        <v>CUMPLIDA</v>
      </c>
    </row>
    <row r="154" spans="1:25" ht="136.5" customHeight="1" thickBot="1">
      <c r="A154" s="136">
        <v>13</v>
      </c>
      <c r="B154" s="137">
        <v>1908003</v>
      </c>
      <c r="C154" s="214" t="s">
        <v>865</v>
      </c>
      <c r="D154" s="214" t="s">
        <v>866</v>
      </c>
      <c r="E154" s="214" t="s">
        <v>867</v>
      </c>
      <c r="F154" s="249" t="s">
        <v>868</v>
      </c>
      <c r="G154" s="249" t="s">
        <v>869</v>
      </c>
      <c r="H154" s="249" t="s">
        <v>870</v>
      </c>
      <c r="I154" s="250" t="s">
        <v>493</v>
      </c>
      <c r="J154" s="250">
        <v>1</v>
      </c>
      <c r="K154" s="251">
        <v>40179</v>
      </c>
      <c r="L154" s="251">
        <v>40267</v>
      </c>
      <c r="M154" s="143">
        <f t="shared" si="16"/>
        <v>12.571428571428571</v>
      </c>
      <c r="N154" s="252" t="s">
        <v>494</v>
      </c>
      <c r="O154" s="145">
        <v>1</v>
      </c>
      <c r="P154" s="146">
        <f t="shared" si="17"/>
        <v>1</v>
      </c>
      <c r="Q154" s="147">
        <f t="shared" si="18"/>
        <v>12.571428571428571</v>
      </c>
      <c r="R154" s="147">
        <f t="shared" si="19"/>
        <v>12.571428571428571</v>
      </c>
      <c r="S154" s="147">
        <f t="shared" si="20"/>
        <v>12.571428571428571</v>
      </c>
      <c r="T154" s="148"/>
      <c r="U154" s="148"/>
      <c r="V154" s="269"/>
      <c r="W154" s="150">
        <f t="shared" si="21"/>
        <v>2</v>
      </c>
      <c r="X154" s="150">
        <f t="shared" si="22"/>
        <v>0</v>
      </c>
      <c r="Y154" s="151" t="str">
        <f t="shared" si="23"/>
        <v>CUMPLIDA</v>
      </c>
    </row>
    <row r="155" spans="1:25" ht="57" customHeight="1">
      <c r="A155" s="654">
        <v>14</v>
      </c>
      <c r="B155" s="657">
        <v>1202002</v>
      </c>
      <c r="C155" s="639" t="s">
        <v>871</v>
      </c>
      <c r="D155" s="639" t="s">
        <v>872</v>
      </c>
      <c r="E155" s="639" t="s">
        <v>873</v>
      </c>
      <c r="F155" s="633" t="s">
        <v>874</v>
      </c>
      <c r="G155" s="633" t="s">
        <v>875</v>
      </c>
      <c r="H155" s="203" t="s">
        <v>876</v>
      </c>
      <c r="I155" s="204" t="s">
        <v>877</v>
      </c>
      <c r="J155" s="204">
        <v>1</v>
      </c>
      <c r="K155" s="206">
        <v>40101</v>
      </c>
      <c r="L155" s="206">
        <v>40178</v>
      </c>
      <c r="M155" s="117">
        <f t="shared" si="16"/>
        <v>11</v>
      </c>
      <c r="N155" s="240" t="s">
        <v>452</v>
      </c>
      <c r="O155" s="270">
        <v>1</v>
      </c>
      <c r="P155" s="119">
        <f t="shared" si="17"/>
        <v>1</v>
      </c>
      <c r="Q155" s="120">
        <f t="shared" si="18"/>
        <v>11</v>
      </c>
      <c r="R155" s="120">
        <f t="shared" si="19"/>
        <v>11</v>
      </c>
      <c r="S155" s="120">
        <f t="shared" si="20"/>
        <v>11</v>
      </c>
      <c r="T155" s="121"/>
      <c r="U155" s="121"/>
      <c r="V155" s="274"/>
      <c r="W155" s="123">
        <f t="shared" si="21"/>
        <v>2</v>
      </c>
      <c r="X155" s="123">
        <f t="shared" si="22"/>
        <v>0</v>
      </c>
      <c r="Y155" s="124" t="str">
        <f t="shared" si="23"/>
        <v>CUMPLIDA</v>
      </c>
    </row>
    <row r="156" spans="1:25" ht="57.75" customHeight="1">
      <c r="A156" s="655"/>
      <c r="B156" s="658"/>
      <c r="C156" s="734"/>
      <c r="D156" s="734"/>
      <c r="E156" s="734"/>
      <c r="F156" s="637"/>
      <c r="G156" s="637"/>
      <c r="H156" s="101" t="s">
        <v>878</v>
      </c>
      <c r="I156" s="105" t="s">
        <v>879</v>
      </c>
      <c r="J156" s="105">
        <v>1</v>
      </c>
      <c r="K156" s="107">
        <v>40179</v>
      </c>
      <c r="L156" s="107">
        <v>40543</v>
      </c>
      <c r="M156" s="83">
        <f t="shared" si="16"/>
        <v>52</v>
      </c>
      <c r="N156" s="109" t="s">
        <v>880</v>
      </c>
      <c r="O156" s="91">
        <v>1</v>
      </c>
      <c r="P156" s="28">
        <f t="shared" si="17"/>
        <v>1</v>
      </c>
      <c r="Q156" s="26">
        <f t="shared" si="18"/>
        <v>52</v>
      </c>
      <c r="R156" s="26">
        <f t="shared" si="19"/>
        <v>52</v>
      </c>
      <c r="S156" s="26">
        <f t="shared" si="20"/>
        <v>52</v>
      </c>
      <c r="T156" s="29"/>
      <c r="U156" s="29"/>
      <c r="V156" s="46"/>
      <c r="W156" s="187">
        <f t="shared" si="21"/>
        <v>2</v>
      </c>
      <c r="X156" s="187">
        <f t="shared" si="22"/>
        <v>0</v>
      </c>
      <c r="Y156" s="188" t="str">
        <f t="shared" si="23"/>
        <v>CUMPLIDA</v>
      </c>
    </row>
    <row r="157" spans="1:25" ht="51.75" customHeight="1" thickBot="1">
      <c r="A157" s="656"/>
      <c r="B157" s="659"/>
      <c r="C157" s="640"/>
      <c r="D157" s="640"/>
      <c r="E157" s="640"/>
      <c r="F157" s="634"/>
      <c r="G157" s="634"/>
      <c r="H157" s="207" t="s">
        <v>881</v>
      </c>
      <c r="I157" s="208" t="s">
        <v>882</v>
      </c>
      <c r="J157" s="209">
        <v>4</v>
      </c>
      <c r="K157" s="210">
        <v>40179</v>
      </c>
      <c r="L157" s="210">
        <v>40543</v>
      </c>
      <c r="M157" s="128">
        <f t="shared" si="16"/>
        <v>52</v>
      </c>
      <c r="N157" s="211" t="s">
        <v>494</v>
      </c>
      <c r="O157" s="272">
        <v>4</v>
      </c>
      <c r="P157" s="130">
        <f t="shared" si="17"/>
        <v>1</v>
      </c>
      <c r="Q157" s="131">
        <f t="shared" si="18"/>
        <v>52</v>
      </c>
      <c r="R157" s="131">
        <f t="shared" si="19"/>
        <v>52</v>
      </c>
      <c r="S157" s="131">
        <f t="shared" si="20"/>
        <v>52</v>
      </c>
      <c r="T157" s="132"/>
      <c r="U157" s="132"/>
      <c r="V157" s="275"/>
      <c r="W157" s="134">
        <f t="shared" si="21"/>
        <v>2</v>
      </c>
      <c r="X157" s="134">
        <f t="shared" si="22"/>
        <v>0</v>
      </c>
      <c r="Y157" s="135" t="str">
        <f t="shared" si="23"/>
        <v>CUMPLIDA</v>
      </c>
    </row>
    <row r="158" spans="1:25" ht="171.75" customHeight="1" thickBot="1">
      <c r="A158" s="276">
        <v>15</v>
      </c>
      <c r="B158" s="137">
        <v>1202100</v>
      </c>
      <c r="C158" s="214" t="s">
        <v>883</v>
      </c>
      <c r="D158" s="214" t="s">
        <v>884</v>
      </c>
      <c r="E158" s="214" t="s">
        <v>885</v>
      </c>
      <c r="F158" s="249" t="s">
        <v>886</v>
      </c>
      <c r="G158" s="249" t="s">
        <v>887</v>
      </c>
      <c r="H158" s="249" t="s">
        <v>888</v>
      </c>
      <c r="I158" s="250" t="s">
        <v>889</v>
      </c>
      <c r="J158" s="250">
        <v>1</v>
      </c>
      <c r="K158" s="277">
        <v>40179</v>
      </c>
      <c r="L158" s="277">
        <v>40543</v>
      </c>
      <c r="M158" s="143">
        <f t="shared" si="16"/>
        <v>52</v>
      </c>
      <c r="N158" s="252" t="s">
        <v>890</v>
      </c>
      <c r="O158" s="145">
        <v>1</v>
      </c>
      <c r="P158" s="146">
        <f t="shared" si="17"/>
        <v>1</v>
      </c>
      <c r="Q158" s="147">
        <f t="shared" si="18"/>
        <v>52</v>
      </c>
      <c r="R158" s="147">
        <f t="shared" si="19"/>
        <v>52</v>
      </c>
      <c r="S158" s="147">
        <f t="shared" si="20"/>
        <v>52</v>
      </c>
      <c r="T158" s="148"/>
      <c r="U158" s="148"/>
      <c r="V158" s="269"/>
      <c r="W158" s="150">
        <f t="shared" si="21"/>
        <v>2</v>
      </c>
      <c r="X158" s="150">
        <f t="shared" si="22"/>
        <v>0</v>
      </c>
      <c r="Y158" s="151" t="str">
        <f t="shared" si="23"/>
        <v>CUMPLIDA</v>
      </c>
    </row>
    <row r="159" spans="1:25" ht="82.5" customHeight="1">
      <c r="A159" s="654">
        <v>16</v>
      </c>
      <c r="B159" s="657">
        <v>1202100</v>
      </c>
      <c r="C159" s="639" t="s">
        <v>891</v>
      </c>
      <c r="D159" s="639" t="s">
        <v>892</v>
      </c>
      <c r="E159" s="639" t="s">
        <v>893</v>
      </c>
      <c r="F159" s="633" t="s">
        <v>874</v>
      </c>
      <c r="G159" s="633" t="s">
        <v>875</v>
      </c>
      <c r="H159" s="203" t="s">
        <v>876</v>
      </c>
      <c r="I159" s="204" t="s">
        <v>877</v>
      </c>
      <c r="J159" s="205">
        <v>1</v>
      </c>
      <c r="K159" s="206">
        <v>40101</v>
      </c>
      <c r="L159" s="206">
        <v>40162</v>
      </c>
      <c r="M159" s="117">
        <f t="shared" si="16"/>
        <v>8.7142857142857135</v>
      </c>
      <c r="N159" s="240" t="s">
        <v>894</v>
      </c>
      <c r="O159" s="261">
        <v>1</v>
      </c>
      <c r="P159" s="119">
        <f t="shared" si="17"/>
        <v>1</v>
      </c>
      <c r="Q159" s="120">
        <f t="shared" si="18"/>
        <v>8.7142857142857135</v>
      </c>
      <c r="R159" s="120">
        <f t="shared" si="19"/>
        <v>8.7142857142857135</v>
      </c>
      <c r="S159" s="120">
        <f t="shared" si="20"/>
        <v>8.7142857142857135</v>
      </c>
      <c r="T159" s="121"/>
      <c r="U159" s="121"/>
      <c r="V159" s="271"/>
      <c r="W159" s="123">
        <f t="shared" si="21"/>
        <v>2</v>
      </c>
      <c r="X159" s="123">
        <f t="shared" si="22"/>
        <v>0</v>
      </c>
      <c r="Y159" s="124" t="str">
        <f t="shared" si="23"/>
        <v>CUMPLIDA</v>
      </c>
    </row>
    <row r="160" spans="1:25" ht="63" customHeight="1">
      <c r="A160" s="655"/>
      <c r="B160" s="658"/>
      <c r="C160" s="734"/>
      <c r="D160" s="734"/>
      <c r="E160" s="734"/>
      <c r="F160" s="637"/>
      <c r="G160" s="637"/>
      <c r="H160" s="101" t="s">
        <v>878</v>
      </c>
      <c r="I160" s="105" t="s">
        <v>879</v>
      </c>
      <c r="J160" s="105">
        <v>1</v>
      </c>
      <c r="K160" s="107">
        <v>40179</v>
      </c>
      <c r="L160" s="107">
        <v>40543</v>
      </c>
      <c r="M160" s="83">
        <f t="shared" si="16"/>
        <v>52</v>
      </c>
      <c r="N160" s="109" t="s">
        <v>517</v>
      </c>
      <c r="O160" s="91">
        <v>1</v>
      </c>
      <c r="P160" s="28">
        <f t="shared" si="17"/>
        <v>1</v>
      </c>
      <c r="Q160" s="26">
        <f t="shared" si="18"/>
        <v>52</v>
      </c>
      <c r="R160" s="26">
        <f t="shared" si="19"/>
        <v>52</v>
      </c>
      <c r="S160" s="26">
        <f t="shared" si="20"/>
        <v>52</v>
      </c>
      <c r="T160" s="29"/>
      <c r="U160" s="29"/>
      <c r="V160" s="45"/>
      <c r="W160" s="187">
        <f t="shared" si="21"/>
        <v>2</v>
      </c>
      <c r="X160" s="187">
        <f t="shared" si="22"/>
        <v>0</v>
      </c>
      <c r="Y160" s="188" t="str">
        <f t="shared" si="23"/>
        <v>CUMPLIDA</v>
      </c>
    </row>
    <row r="161" spans="1:25" ht="66.75" customHeight="1">
      <c r="A161" s="655"/>
      <c r="B161" s="658"/>
      <c r="C161" s="734"/>
      <c r="D161" s="734"/>
      <c r="E161" s="734"/>
      <c r="F161" s="637"/>
      <c r="G161" s="637"/>
      <c r="H161" s="101" t="s">
        <v>895</v>
      </c>
      <c r="I161" s="38" t="s">
        <v>454</v>
      </c>
      <c r="J161" s="105">
        <v>4</v>
      </c>
      <c r="K161" s="107">
        <v>40179</v>
      </c>
      <c r="L161" s="107">
        <v>40543</v>
      </c>
      <c r="M161" s="83">
        <f t="shared" si="16"/>
        <v>52</v>
      </c>
      <c r="N161" s="109" t="s">
        <v>896</v>
      </c>
      <c r="O161" s="91">
        <v>4</v>
      </c>
      <c r="P161" s="28">
        <f t="shared" si="17"/>
        <v>1</v>
      </c>
      <c r="Q161" s="26">
        <f t="shared" si="18"/>
        <v>52</v>
      </c>
      <c r="R161" s="26">
        <f t="shared" si="19"/>
        <v>52</v>
      </c>
      <c r="S161" s="26">
        <f t="shared" si="20"/>
        <v>52</v>
      </c>
      <c r="T161" s="29"/>
      <c r="U161" s="29"/>
      <c r="V161" s="45"/>
      <c r="W161" s="187">
        <f t="shared" si="21"/>
        <v>2</v>
      </c>
      <c r="X161" s="187">
        <f t="shared" si="22"/>
        <v>0</v>
      </c>
      <c r="Y161" s="188" t="str">
        <f t="shared" si="23"/>
        <v>CUMPLIDA</v>
      </c>
    </row>
    <row r="162" spans="1:25" ht="94.5" customHeight="1" thickBot="1">
      <c r="A162" s="656"/>
      <c r="B162" s="659"/>
      <c r="C162" s="640"/>
      <c r="D162" s="640"/>
      <c r="E162" s="640"/>
      <c r="F162" s="634"/>
      <c r="G162" s="634"/>
      <c r="H162" s="207" t="s">
        <v>881</v>
      </c>
      <c r="I162" s="208" t="s">
        <v>454</v>
      </c>
      <c r="J162" s="209">
        <v>1</v>
      </c>
      <c r="K162" s="210">
        <v>40179</v>
      </c>
      <c r="L162" s="210">
        <v>40543</v>
      </c>
      <c r="M162" s="128">
        <f t="shared" si="16"/>
        <v>52</v>
      </c>
      <c r="N162" s="211" t="s">
        <v>897</v>
      </c>
      <c r="O162" s="278">
        <v>1</v>
      </c>
      <c r="P162" s="130">
        <f t="shared" si="17"/>
        <v>1</v>
      </c>
      <c r="Q162" s="131">
        <f t="shared" si="18"/>
        <v>52</v>
      </c>
      <c r="R162" s="131">
        <f t="shared" si="19"/>
        <v>52</v>
      </c>
      <c r="S162" s="131">
        <f t="shared" si="20"/>
        <v>52</v>
      </c>
      <c r="T162" s="132"/>
      <c r="U162" s="132"/>
      <c r="V162" s="275"/>
      <c r="W162" s="134">
        <f t="shared" si="21"/>
        <v>2</v>
      </c>
      <c r="X162" s="134">
        <f t="shared" si="22"/>
        <v>0</v>
      </c>
      <c r="Y162" s="135" t="str">
        <f t="shared" si="23"/>
        <v>CUMPLIDA</v>
      </c>
    </row>
    <row r="163" spans="1:25" ht="133.5" customHeight="1">
      <c r="A163" s="742">
        <v>17</v>
      </c>
      <c r="B163" s="657">
        <v>1202100</v>
      </c>
      <c r="C163" s="685" t="s">
        <v>898</v>
      </c>
      <c r="D163" s="738" t="s">
        <v>899</v>
      </c>
      <c r="E163" s="738" t="s">
        <v>900</v>
      </c>
      <c r="F163" s="740" t="s">
        <v>901</v>
      </c>
      <c r="G163" s="740" t="s">
        <v>902</v>
      </c>
      <c r="H163" s="203" t="s">
        <v>903</v>
      </c>
      <c r="I163" s="204" t="s">
        <v>904</v>
      </c>
      <c r="J163" s="279">
        <v>3</v>
      </c>
      <c r="K163" s="206">
        <v>40179</v>
      </c>
      <c r="L163" s="206">
        <v>40543</v>
      </c>
      <c r="M163" s="117">
        <f t="shared" si="16"/>
        <v>52</v>
      </c>
      <c r="N163" s="240" t="s">
        <v>517</v>
      </c>
      <c r="O163" s="261">
        <v>3</v>
      </c>
      <c r="P163" s="119">
        <f t="shared" si="17"/>
        <v>1</v>
      </c>
      <c r="Q163" s="120">
        <f t="shared" si="18"/>
        <v>52</v>
      </c>
      <c r="R163" s="120">
        <f t="shared" si="19"/>
        <v>52</v>
      </c>
      <c r="S163" s="120">
        <f t="shared" si="20"/>
        <v>52</v>
      </c>
      <c r="T163" s="121"/>
      <c r="U163" s="121"/>
      <c r="V163" s="274"/>
      <c r="W163" s="123">
        <f t="shared" si="21"/>
        <v>2</v>
      </c>
      <c r="X163" s="123">
        <f t="shared" si="22"/>
        <v>0</v>
      </c>
      <c r="Y163" s="124" t="str">
        <f t="shared" si="23"/>
        <v>CUMPLIDA</v>
      </c>
    </row>
    <row r="164" spans="1:25" ht="147.75" customHeight="1" thickBot="1">
      <c r="A164" s="743"/>
      <c r="B164" s="659"/>
      <c r="C164" s="686"/>
      <c r="D164" s="739"/>
      <c r="E164" s="739"/>
      <c r="F164" s="741"/>
      <c r="G164" s="741"/>
      <c r="H164" s="207" t="s">
        <v>905</v>
      </c>
      <c r="I164" s="208" t="s">
        <v>454</v>
      </c>
      <c r="J164" s="280">
        <v>3</v>
      </c>
      <c r="K164" s="210">
        <v>40179</v>
      </c>
      <c r="L164" s="210">
        <v>40543</v>
      </c>
      <c r="M164" s="128">
        <f t="shared" si="16"/>
        <v>52</v>
      </c>
      <c r="N164" s="211" t="s">
        <v>517</v>
      </c>
      <c r="O164" s="278">
        <v>3</v>
      </c>
      <c r="P164" s="130">
        <f t="shared" si="17"/>
        <v>1</v>
      </c>
      <c r="Q164" s="131">
        <f t="shared" si="18"/>
        <v>52</v>
      </c>
      <c r="R164" s="131">
        <f t="shared" si="19"/>
        <v>52</v>
      </c>
      <c r="S164" s="131">
        <f t="shared" si="20"/>
        <v>52</v>
      </c>
      <c r="T164" s="132"/>
      <c r="U164" s="132"/>
      <c r="V164" s="275"/>
      <c r="W164" s="134">
        <f t="shared" si="21"/>
        <v>2</v>
      </c>
      <c r="X164" s="134">
        <f t="shared" si="22"/>
        <v>0</v>
      </c>
      <c r="Y164" s="135" t="str">
        <f t="shared" si="23"/>
        <v>CUMPLIDA</v>
      </c>
    </row>
    <row r="165" spans="1:25" ht="56.25" customHeight="1">
      <c r="A165" s="654">
        <v>18</v>
      </c>
      <c r="B165" s="657">
        <v>1103100</v>
      </c>
      <c r="C165" s="639" t="s">
        <v>906</v>
      </c>
      <c r="D165" s="639" t="s">
        <v>907</v>
      </c>
      <c r="E165" s="639" t="s">
        <v>908</v>
      </c>
      <c r="F165" s="633" t="s">
        <v>909</v>
      </c>
      <c r="G165" s="633" t="s">
        <v>910</v>
      </c>
      <c r="H165" s="203" t="s">
        <v>854</v>
      </c>
      <c r="I165" s="204" t="s">
        <v>855</v>
      </c>
      <c r="J165" s="205">
        <v>20</v>
      </c>
      <c r="K165" s="206">
        <v>40179</v>
      </c>
      <c r="L165" s="206">
        <v>40390</v>
      </c>
      <c r="M165" s="117">
        <f t="shared" si="16"/>
        <v>30.142857142857142</v>
      </c>
      <c r="N165" s="240" t="s">
        <v>452</v>
      </c>
      <c r="O165" s="261">
        <v>20</v>
      </c>
      <c r="P165" s="119">
        <f t="shared" si="17"/>
        <v>1</v>
      </c>
      <c r="Q165" s="120">
        <f t="shared" si="18"/>
        <v>30.142857142857142</v>
      </c>
      <c r="R165" s="120">
        <f t="shared" si="19"/>
        <v>30.142857142857142</v>
      </c>
      <c r="S165" s="120">
        <f t="shared" si="20"/>
        <v>30.142857142857142</v>
      </c>
      <c r="T165" s="121"/>
      <c r="U165" s="121"/>
      <c r="V165" s="271"/>
      <c r="W165" s="123">
        <f t="shared" si="21"/>
        <v>2</v>
      </c>
      <c r="X165" s="123">
        <f t="shared" si="22"/>
        <v>0</v>
      </c>
      <c r="Y165" s="124" t="str">
        <f t="shared" si="23"/>
        <v>CUMPLIDA</v>
      </c>
    </row>
    <row r="166" spans="1:25" ht="56.25" customHeight="1" thickBot="1">
      <c r="A166" s="656"/>
      <c r="B166" s="659"/>
      <c r="C166" s="640"/>
      <c r="D166" s="640"/>
      <c r="E166" s="640"/>
      <c r="F166" s="634"/>
      <c r="G166" s="634"/>
      <c r="H166" s="207" t="s">
        <v>856</v>
      </c>
      <c r="I166" s="208" t="s">
        <v>857</v>
      </c>
      <c r="J166" s="209">
        <v>3</v>
      </c>
      <c r="K166" s="210">
        <v>40179</v>
      </c>
      <c r="L166" s="210">
        <v>40543</v>
      </c>
      <c r="M166" s="128">
        <f t="shared" si="16"/>
        <v>52</v>
      </c>
      <c r="N166" s="211" t="s">
        <v>494</v>
      </c>
      <c r="O166" s="278">
        <v>3</v>
      </c>
      <c r="P166" s="130">
        <f t="shared" si="17"/>
        <v>1</v>
      </c>
      <c r="Q166" s="131">
        <f t="shared" si="18"/>
        <v>52</v>
      </c>
      <c r="R166" s="131">
        <f t="shared" si="19"/>
        <v>52</v>
      </c>
      <c r="S166" s="131">
        <f t="shared" si="20"/>
        <v>52</v>
      </c>
      <c r="T166" s="132"/>
      <c r="U166" s="132"/>
      <c r="V166" s="281"/>
      <c r="W166" s="134">
        <f t="shared" si="21"/>
        <v>2</v>
      </c>
      <c r="X166" s="134">
        <f t="shared" si="22"/>
        <v>0</v>
      </c>
      <c r="Y166" s="135" t="str">
        <f t="shared" si="23"/>
        <v>CUMPLIDA</v>
      </c>
    </row>
    <row r="167" spans="1:25" ht="60.75" customHeight="1">
      <c r="A167" s="654">
        <v>19</v>
      </c>
      <c r="B167" s="657">
        <v>1103100</v>
      </c>
      <c r="C167" s="639" t="s">
        <v>911</v>
      </c>
      <c r="D167" s="639" t="s">
        <v>912</v>
      </c>
      <c r="E167" s="639" t="s">
        <v>913</v>
      </c>
      <c r="F167" s="633" t="s">
        <v>914</v>
      </c>
      <c r="G167" s="633" t="s">
        <v>915</v>
      </c>
      <c r="H167" s="203" t="s">
        <v>916</v>
      </c>
      <c r="I167" s="204" t="s">
        <v>917</v>
      </c>
      <c r="J167" s="204">
        <v>1</v>
      </c>
      <c r="K167" s="206">
        <v>40101</v>
      </c>
      <c r="L167" s="206">
        <v>40178</v>
      </c>
      <c r="M167" s="117">
        <f t="shared" si="16"/>
        <v>11</v>
      </c>
      <c r="N167" s="240" t="s">
        <v>486</v>
      </c>
      <c r="O167" s="261">
        <v>1</v>
      </c>
      <c r="P167" s="119">
        <f t="shared" si="17"/>
        <v>1</v>
      </c>
      <c r="Q167" s="120">
        <f t="shared" si="18"/>
        <v>11</v>
      </c>
      <c r="R167" s="120">
        <f t="shared" si="19"/>
        <v>11</v>
      </c>
      <c r="S167" s="120">
        <f t="shared" si="20"/>
        <v>11</v>
      </c>
      <c r="T167" s="121"/>
      <c r="U167" s="121"/>
      <c r="V167" s="282"/>
      <c r="W167" s="123">
        <f t="shared" si="21"/>
        <v>2</v>
      </c>
      <c r="X167" s="123">
        <f t="shared" si="22"/>
        <v>0</v>
      </c>
      <c r="Y167" s="124" t="str">
        <f t="shared" si="23"/>
        <v>CUMPLIDA</v>
      </c>
    </row>
    <row r="168" spans="1:25" s="43" customFormat="1" ht="73.5" customHeight="1" thickBot="1">
      <c r="A168" s="656"/>
      <c r="B168" s="659"/>
      <c r="C168" s="640"/>
      <c r="D168" s="640"/>
      <c r="E168" s="640"/>
      <c r="F168" s="634"/>
      <c r="G168" s="634"/>
      <c r="H168" s="207" t="s">
        <v>918</v>
      </c>
      <c r="I168" s="209" t="s">
        <v>919</v>
      </c>
      <c r="J168" s="209">
        <v>1</v>
      </c>
      <c r="K168" s="210">
        <v>40179</v>
      </c>
      <c r="L168" s="210">
        <v>40359</v>
      </c>
      <c r="M168" s="128">
        <f t="shared" si="16"/>
        <v>25.714285714285715</v>
      </c>
      <c r="N168" s="211" t="s">
        <v>920</v>
      </c>
      <c r="O168" s="129">
        <v>1</v>
      </c>
      <c r="P168" s="130">
        <f t="shared" si="17"/>
        <v>1</v>
      </c>
      <c r="Q168" s="131">
        <f t="shared" si="18"/>
        <v>25.714285714285715</v>
      </c>
      <c r="R168" s="131">
        <f t="shared" si="19"/>
        <v>25.714285714285715</v>
      </c>
      <c r="S168" s="131">
        <f t="shared" si="20"/>
        <v>25.714285714285715</v>
      </c>
      <c r="T168" s="132"/>
      <c r="U168" s="132"/>
      <c r="V168" s="283"/>
      <c r="W168" s="134">
        <f t="shared" si="21"/>
        <v>2</v>
      </c>
      <c r="X168" s="134">
        <f t="shared" si="22"/>
        <v>0</v>
      </c>
      <c r="Y168" s="135" t="str">
        <f t="shared" si="23"/>
        <v>CUMPLIDA</v>
      </c>
    </row>
    <row r="169" spans="1:25" ht="87.75" customHeight="1">
      <c r="A169" s="654">
        <v>20</v>
      </c>
      <c r="B169" s="657">
        <v>1202100</v>
      </c>
      <c r="C169" s="639" t="s">
        <v>921</v>
      </c>
      <c r="D169" s="639" t="s">
        <v>922</v>
      </c>
      <c r="E169" s="639" t="s">
        <v>923</v>
      </c>
      <c r="F169" s="284" t="s">
        <v>924</v>
      </c>
      <c r="G169" s="285" t="s">
        <v>925</v>
      </c>
      <c r="H169" s="203" t="s">
        <v>926</v>
      </c>
      <c r="I169" s="204" t="s">
        <v>927</v>
      </c>
      <c r="J169" s="205">
        <v>3</v>
      </c>
      <c r="K169" s="206">
        <v>40087</v>
      </c>
      <c r="L169" s="206">
        <v>40359</v>
      </c>
      <c r="M169" s="117">
        <f t="shared" si="16"/>
        <v>38.857142857142854</v>
      </c>
      <c r="N169" s="669" t="s">
        <v>309</v>
      </c>
      <c r="O169" s="286">
        <v>3</v>
      </c>
      <c r="P169" s="119">
        <f t="shared" si="17"/>
        <v>1</v>
      </c>
      <c r="Q169" s="120">
        <f t="shared" si="18"/>
        <v>38.857142857142854</v>
      </c>
      <c r="R169" s="120">
        <f t="shared" si="19"/>
        <v>38.857142857142854</v>
      </c>
      <c r="S169" s="120">
        <f t="shared" si="20"/>
        <v>38.857142857142854</v>
      </c>
      <c r="T169" s="121"/>
      <c r="U169" s="121"/>
      <c r="V169" s="287"/>
      <c r="W169" s="123">
        <f t="shared" si="21"/>
        <v>2</v>
      </c>
      <c r="X169" s="123">
        <f t="shared" si="22"/>
        <v>0</v>
      </c>
      <c r="Y169" s="124" t="str">
        <f t="shared" si="23"/>
        <v>CUMPLIDA</v>
      </c>
    </row>
    <row r="170" spans="1:25" ht="84" customHeight="1">
      <c r="A170" s="655"/>
      <c r="B170" s="658"/>
      <c r="C170" s="734"/>
      <c r="D170" s="734"/>
      <c r="E170" s="734"/>
      <c r="F170" s="37" t="s">
        <v>928</v>
      </c>
      <c r="G170" s="101" t="s">
        <v>929</v>
      </c>
      <c r="H170" s="101" t="s">
        <v>930</v>
      </c>
      <c r="I170" s="38" t="s">
        <v>882</v>
      </c>
      <c r="J170" s="105">
        <v>1</v>
      </c>
      <c r="K170" s="107">
        <v>39995</v>
      </c>
      <c r="L170" s="107">
        <v>40359</v>
      </c>
      <c r="M170" s="83">
        <f t="shared" si="16"/>
        <v>52</v>
      </c>
      <c r="N170" s="749"/>
      <c r="O170" s="88">
        <v>1</v>
      </c>
      <c r="P170" s="28">
        <f t="shared" si="17"/>
        <v>1</v>
      </c>
      <c r="Q170" s="26">
        <f t="shared" si="18"/>
        <v>52</v>
      </c>
      <c r="R170" s="26">
        <f t="shared" si="19"/>
        <v>52</v>
      </c>
      <c r="S170" s="26">
        <f t="shared" si="20"/>
        <v>52</v>
      </c>
      <c r="T170" s="42"/>
      <c r="U170" s="42"/>
      <c r="V170" s="47"/>
      <c r="W170" s="187">
        <f t="shared" si="21"/>
        <v>2</v>
      </c>
      <c r="X170" s="187">
        <f t="shared" si="22"/>
        <v>0</v>
      </c>
      <c r="Y170" s="188" t="str">
        <f t="shared" si="23"/>
        <v>CUMPLIDA</v>
      </c>
    </row>
    <row r="171" spans="1:25" ht="63.75" customHeight="1">
      <c r="A171" s="655"/>
      <c r="B171" s="658"/>
      <c r="C171" s="734"/>
      <c r="D171" s="734"/>
      <c r="E171" s="734"/>
      <c r="F171" s="48" t="s">
        <v>931</v>
      </c>
      <c r="G171" s="637" t="s">
        <v>932</v>
      </c>
      <c r="H171" s="637" t="s">
        <v>933</v>
      </c>
      <c r="I171" s="750" t="s">
        <v>934</v>
      </c>
      <c r="J171" s="767">
        <v>1</v>
      </c>
      <c r="K171" s="851">
        <v>40057</v>
      </c>
      <c r="L171" s="851">
        <v>40359</v>
      </c>
      <c r="M171" s="773">
        <f t="shared" si="16"/>
        <v>43.142857142857146</v>
      </c>
      <c r="N171" s="749"/>
      <c r="O171" s="853">
        <v>1</v>
      </c>
      <c r="P171" s="855">
        <f t="shared" si="17"/>
        <v>1</v>
      </c>
      <c r="Q171" s="26">
        <f t="shared" si="18"/>
        <v>43.142857142857146</v>
      </c>
      <c r="R171" s="847">
        <f t="shared" si="19"/>
        <v>43.142857142857146</v>
      </c>
      <c r="S171" s="847">
        <f t="shared" si="20"/>
        <v>43.142857142857146</v>
      </c>
      <c r="T171" s="848"/>
      <c r="U171" s="848"/>
      <c r="V171" s="849"/>
      <c r="W171" s="677">
        <f t="shared" si="21"/>
        <v>2</v>
      </c>
      <c r="X171" s="680">
        <v>0</v>
      </c>
      <c r="Y171" s="842" t="str">
        <f t="shared" si="23"/>
        <v>CUMPLIDA</v>
      </c>
    </row>
    <row r="172" spans="1:25" ht="66" customHeight="1" thickBot="1">
      <c r="A172" s="656"/>
      <c r="B172" s="659"/>
      <c r="C172" s="640"/>
      <c r="D172" s="640"/>
      <c r="E172" s="640"/>
      <c r="F172" s="288" t="s">
        <v>935</v>
      </c>
      <c r="G172" s="634"/>
      <c r="H172" s="634"/>
      <c r="I172" s="751"/>
      <c r="J172" s="768"/>
      <c r="K172" s="852"/>
      <c r="L172" s="852"/>
      <c r="M172" s="673"/>
      <c r="N172" s="670"/>
      <c r="O172" s="854"/>
      <c r="P172" s="763"/>
      <c r="Q172" s="131">
        <f t="shared" si="18"/>
        <v>0</v>
      </c>
      <c r="R172" s="676"/>
      <c r="S172" s="676"/>
      <c r="T172" s="754"/>
      <c r="U172" s="754"/>
      <c r="V172" s="850"/>
      <c r="W172" s="678">
        <f t="shared" si="21"/>
        <v>0</v>
      </c>
      <c r="X172" s="681"/>
      <c r="Y172" s="843"/>
    </row>
    <row r="173" spans="1:25" ht="79.5" customHeight="1">
      <c r="A173" s="654">
        <v>21</v>
      </c>
      <c r="B173" s="657">
        <v>1202100</v>
      </c>
      <c r="C173" s="639" t="s">
        <v>936</v>
      </c>
      <c r="D173" s="639" t="s">
        <v>937</v>
      </c>
      <c r="E173" s="639" t="s">
        <v>938</v>
      </c>
      <c r="F173" s="289" t="s">
        <v>939</v>
      </c>
      <c r="G173" s="633" t="s">
        <v>940</v>
      </c>
      <c r="H173" s="203" t="s">
        <v>941</v>
      </c>
      <c r="I173" s="204" t="s">
        <v>942</v>
      </c>
      <c r="J173" s="290">
        <v>1</v>
      </c>
      <c r="K173" s="206">
        <v>39873</v>
      </c>
      <c r="L173" s="206">
        <v>40237</v>
      </c>
      <c r="M173" s="117">
        <f t="shared" si="16"/>
        <v>52</v>
      </c>
      <c r="N173" s="240" t="s">
        <v>943</v>
      </c>
      <c r="O173" s="118">
        <v>1</v>
      </c>
      <c r="P173" s="119">
        <f>IF(O173/J173&gt;1,1,+O173/J173)</f>
        <v>1</v>
      </c>
      <c r="Q173" s="120">
        <f t="shared" si="18"/>
        <v>52</v>
      </c>
      <c r="R173" s="120">
        <f>IF(L173&lt;=$T$9,Q173,0)</f>
        <v>52</v>
      </c>
      <c r="S173" s="120">
        <f>IF($T$9&gt;=L173,M173,0)</f>
        <v>52</v>
      </c>
      <c r="T173" s="121"/>
      <c r="U173" s="121"/>
      <c r="V173" s="262"/>
      <c r="W173" s="123">
        <f t="shared" si="21"/>
        <v>2</v>
      </c>
      <c r="X173" s="123">
        <f t="shared" ref="X173:X236" si="24">IF(L173&lt;$Z$3,0,1)</f>
        <v>0</v>
      </c>
      <c r="Y173" s="124" t="str">
        <f t="shared" si="23"/>
        <v>CUMPLIDA</v>
      </c>
    </row>
    <row r="174" spans="1:25" ht="108.75" customHeight="1" thickBot="1">
      <c r="A174" s="656"/>
      <c r="B174" s="659"/>
      <c r="C174" s="640"/>
      <c r="D174" s="640"/>
      <c r="E174" s="640"/>
      <c r="F174" s="207" t="s">
        <v>944</v>
      </c>
      <c r="G174" s="634"/>
      <c r="H174" s="207" t="s">
        <v>945</v>
      </c>
      <c r="I174" s="208" t="s">
        <v>329</v>
      </c>
      <c r="J174" s="208">
        <v>1</v>
      </c>
      <c r="K174" s="210">
        <v>39873</v>
      </c>
      <c r="L174" s="210">
        <v>40178</v>
      </c>
      <c r="M174" s="128">
        <f t="shared" si="16"/>
        <v>43.571428571428569</v>
      </c>
      <c r="N174" s="211" t="s">
        <v>36</v>
      </c>
      <c r="O174" s="278">
        <v>1</v>
      </c>
      <c r="P174" s="130">
        <f>IF(O174/J175&gt;1,1,+O174/J175)</f>
        <v>1</v>
      </c>
      <c r="Q174" s="131">
        <f t="shared" si="18"/>
        <v>43.571428571428569</v>
      </c>
      <c r="R174" s="131">
        <f>IF(L175&lt;=$T$9,Q174,0)</f>
        <v>43.571428571428569</v>
      </c>
      <c r="S174" s="131">
        <f>IF($T$9&gt;=L175,M175,0)</f>
        <v>52.142857142857146</v>
      </c>
      <c r="T174" s="247"/>
      <c r="U174" s="247"/>
      <c r="V174" s="265"/>
      <c r="W174" s="134">
        <f t="shared" si="21"/>
        <v>2</v>
      </c>
      <c r="X174" s="134">
        <f t="shared" si="24"/>
        <v>0</v>
      </c>
      <c r="Y174" s="135" t="str">
        <f t="shared" si="23"/>
        <v>CUMPLIDA</v>
      </c>
    </row>
    <row r="175" spans="1:25" ht="324" customHeight="1" thickBot="1">
      <c r="A175" s="136">
        <v>22</v>
      </c>
      <c r="B175" s="137">
        <v>1202100</v>
      </c>
      <c r="C175" s="214" t="s">
        <v>946</v>
      </c>
      <c r="D175" s="214" t="s">
        <v>947</v>
      </c>
      <c r="E175" s="214" t="s">
        <v>948</v>
      </c>
      <c r="F175" s="249" t="s">
        <v>949</v>
      </c>
      <c r="G175" s="249" t="s">
        <v>950</v>
      </c>
      <c r="H175" s="249" t="s">
        <v>951</v>
      </c>
      <c r="I175" s="291" t="s">
        <v>952</v>
      </c>
      <c r="J175" s="257">
        <v>1</v>
      </c>
      <c r="K175" s="277">
        <v>40086</v>
      </c>
      <c r="L175" s="277">
        <v>40451</v>
      </c>
      <c r="M175" s="143">
        <f t="shared" si="16"/>
        <v>52.142857142857146</v>
      </c>
      <c r="N175" s="252" t="s">
        <v>890</v>
      </c>
      <c r="O175" s="236">
        <v>0.8</v>
      </c>
      <c r="P175" s="146">
        <f>IF(O175/J175&gt;1,1,+O175/J175)</f>
        <v>0.8</v>
      </c>
      <c r="Q175" s="147">
        <f t="shared" si="18"/>
        <v>41.714285714285722</v>
      </c>
      <c r="R175" s="147">
        <f>IF(L175&lt;=$T$9,Q175,0)</f>
        <v>41.714285714285722</v>
      </c>
      <c r="S175" s="147">
        <f>IF($T$9&gt;=L175,M175,0)</f>
        <v>52.142857142857146</v>
      </c>
      <c r="T175" s="148"/>
      <c r="U175" s="148"/>
      <c r="V175" s="292"/>
      <c r="W175" s="150">
        <f t="shared" si="21"/>
        <v>0</v>
      </c>
      <c r="X175" s="150">
        <f t="shared" si="24"/>
        <v>0</v>
      </c>
      <c r="Y175" s="151" t="str">
        <f t="shared" si="23"/>
        <v>VENCIDA</v>
      </c>
    </row>
    <row r="176" spans="1:25" ht="224.25" customHeight="1">
      <c r="A176" s="654">
        <v>23</v>
      </c>
      <c r="B176" s="657">
        <v>1202001</v>
      </c>
      <c r="C176" s="102" t="s">
        <v>953</v>
      </c>
      <c r="D176" s="657" t="s">
        <v>947</v>
      </c>
      <c r="E176" s="657" t="s">
        <v>954</v>
      </c>
      <c r="F176" s="740" t="s">
        <v>955</v>
      </c>
      <c r="G176" s="633" t="s">
        <v>956</v>
      </c>
      <c r="H176" s="633" t="s">
        <v>957</v>
      </c>
      <c r="I176" s="764" t="s">
        <v>958</v>
      </c>
      <c r="J176" s="766">
        <v>1</v>
      </c>
      <c r="K176" s="769">
        <v>40086</v>
      </c>
      <c r="L176" s="769">
        <v>40147</v>
      </c>
      <c r="M176" s="671">
        <f t="shared" si="16"/>
        <v>8.7142857142857135</v>
      </c>
      <c r="N176" s="669" t="s">
        <v>959</v>
      </c>
      <c r="O176" s="758">
        <v>1</v>
      </c>
      <c r="P176" s="761">
        <f>IF(O176/J176&gt;1,1,+O176/J176)</f>
        <v>1</v>
      </c>
      <c r="Q176" s="674">
        <f t="shared" si="18"/>
        <v>8.7142857142857135</v>
      </c>
      <c r="R176" s="674">
        <f>IF(L176&lt;=$T$9,Q176,0)</f>
        <v>8.7142857142857135</v>
      </c>
      <c r="S176" s="674">
        <f>IF($T$9&gt;=L176,M176,0)</f>
        <v>8.7142857142857135</v>
      </c>
      <c r="T176" s="752"/>
      <c r="U176" s="752"/>
      <c r="V176" s="755"/>
      <c r="W176" s="679">
        <f t="shared" si="21"/>
        <v>2</v>
      </c>
      <c r="X176" s="682">
        <f t="shared" si="24"/>
        <v>0</v>
      </c>
      <c r="Y176" s="844" t="str">
        <f t="shared" si="23"/>
        <v>CUMPLIDA</v>
      </c>
    </row>
    <row r="177" spans="1:25" ht="272.25" customHeight="1">
      <c r="A177" s="655"/>
      <c r="B177" s="658"/>
      <c r="C177" s="50" t="s">
        <v>960</v>
      </c>
      <c r="D177" s="658"/>
      <c r="E177" s="658"/>
      <c r="F177" s="772"/>
      <c r="G177" s="637"/>
      <c r="H177" s="637"/>
      <c r="I177" s="765"/>
      <c r="J177" s="767"/>
      <c r="K177" s="770"/>
      <c r="L177" s="770"/>
      <c r="M177" s="672"/>
      <c r="N177" s="749"/>
      <c r="O177" s="759"/>
      <c r="P177" s="762"/>
      <c r="Q177" s="675"/>
      <c r="R177" s="675"/>
      <c r="S177" s="675"/>
      <c r="T177" s="753"/>
      <c r="U177" s="753"/>
      <c r="V177" s="756"/>
      <c r="W177" s="677">
        <f t="shared" si="21"/>
        <v>0</v>
      </c>
      <c r="X177" s="680"/>
      <c r="Y177" s="845" t="str">
        <f t="shared" si="23"/>
        <v>VENCIDA</v>
      </c>
    </row>
    <row r="178" spans="1:25" ht="246.75" customHeight="1" thickBot="1">
      <c r="A178" s="656"/>
      <c r="B178" s="659"/>
      <c r="C178" s="293" t="s">
        <v>961</v>
      </c>
      <c r="D178" s="659"/>
      <c r="E178" s="659"/>
      <c r="F178" s="741"/>
      <c r="G178" s="634"/>
      <c r="H178" s="634"/>
      <c r="I178" s="751"/>
      <c r="J178" s="768"/>
      <c r="K178" s="771"/>
      <c r="L178" s="771"/>
      <c r="M178" s="673"/>
      <c r="N178" s="670"/>
      <c r="O178" s="760"/>
      <c r="P178" s="763"/>
      <c r="Q178" s="676"/>
      <c r="R178" s="676"/>
      <c r="S178" s="676"/>
      <c r="T178" s="754"/>
      <c r="U178" s="754"/>
      <c r="V178" s="757"/>
      <c r="W178" s="678">
        <f t="shared" si="21"/>
        <v>0</v>
      </c>
      <c r="X178" s="681"/>
      <c r="Y178" s="846" t="str">
        <f t="shared" si="23"/>
        <v>VENCIDA</v>
      </c>
    </row>
    <row r="179" spans="1:25" ht="307.5" customHeight="1">
      <c r="A179" s="735">
        <v>24</v>
      </c>
      <c r="B179" s="738">
        <v>1202001</v>
      </c>
      <c r="C179" s="102" t="s">
        <v>962</v>
      </c>
      <c r="D179" s="657" t="s">
        <v>963</v>
      </c>
      <c r="E179" s="657" t="s">
        <v>964</v>
      </c>
      <c r="F179" s="740" t="s">
        <v>965</v>
      </c>
      <c r="G179" s="633" t="s">
        <v>966</v>
      </c>
      <c r="H179" s="203" t="s">
        <v>967</v>
      </c>
      <c r="I179" s="204" t="s">
        <v>968</v>
      </c>
      <c r="J179" s="204">
        <v>1</v>
      </c>
      <c r="K179" s="239">
        <v>40086</v>
      </c>
      <c r="L179" s="239">
        <v>40178</v>
      </c>
      <c r="M179" s="117">
        <f t="shared" si="16"/>
        <v>13.142857142857142</v>
      </c>
      <c r="N179" s="240" t="s">
        <v>959</v>
      </c>
      <c r="O179" s="178">
        <v>1</v>
      </c>
      <c r="P179" s="119">
        <f t="shared" ref="P179:P223" si="25">IF(O179/J179&gt;1,1,+O179/J179)</f>
        <v>1</v>
      </c>
      <c r="Q179" s="120">
        <f t="shared" si="18"/>
        <v>13.142857142857142</v>
      </c>
      <c r="R179" s="120">
        <f t="shared" ref="R179:R223" si="26">IF(L179&lt;=$T$9,Q179,0)</f>
        <v>13.142857142857142</v>
      </c>
      <c r="S179" s="120">
        <f t="shared" ref="S179:S223" si="27">IF($T$9&gt;=L179,M179,0)</f>
        <v>13.142857142857142</v>
      </c>
      <c r="T179" s="242"/>
      <c r="U179" s="242"/>
      <c r="V179" s="262"/>
      <c r="W179" s="123">
        <f t="shared" si="21"/>
        <v>2</v>
      </c>
      <c r="X179" s="123">
        <f t="shared" si="24"/>
        <v>0</v>
      </c>
      <c r="Y179" s="124" t="str">
        <f t="shared" si="23"/>
        <v>CUMPLIDA</v>
      </c>
    </row>
    <row r="180" spans="1:25" ht="331.5" customHeight="1" thickBot="1">
      <c r="A180" s="736"/>
      <c r="B180" s="739"/>
      <c r="C180" s="263" t="s">
        <v>969</v>
      </c>
      <c r="D180" s="659"/>
      <c r="E180" s="659"/>
      <c r="F180" s="741"/>
      <c r="G180" s="634"/>
      <c r="H180" s="207" t="s">
        <v>970</v>
      </c>
      <c r="I180" s="208" t="s">
        <v>971</v>
      </c>
      <c r="J180" s="294">
        <v>1</v>
      </c>
      <c r="K180" s="245">
        <v>40086</v>
      </c>
      <c r="L180" s="245">
        <v>40168</v>
      </c>
      <c r="M180" s="128">
        <f t="shared" si="16"/>
        <v>11.714285714285714</v>
      </c>
      <c r="N180" s="211" t="s">
        <v>959</v>
      </c>
      <c r="O180" s="220">
        <v>1</v>
      </c>
      <c r="P180" s="130">
        <f t="shared" si="25"/>
        <v>1</v>
      </c>
      <c r="Q180" s="131">
        <f t="shared" si="18"/>
        <v>11.714285714285714</v>
      </c>
      <c r="R180" s="131">
        <f t="shared" si="26"/>
        <v>11.714285714285714</v>
      </c>
      <c r="S180" s="131">
        <f t="shared" si="27"/>
        <v>11.714285714285714</v>
      </c>
      <c r="T180" s="132"/>
      <c r="U180" s="132"/>
      <c r="V180" s="265"/>
      <c r="W180" s="134">
        <f t="shared" si="21"/>
        <v>2</v>
      </c>
      <c r="X180" s="134">
        <f t="shared" si="24"/>
        <v>0</v>
      </c>
      <c r="Y180" s="135" t="str">
        <f t="shared" si="23"/>
        <v>CUMPLIDA</v>
      </c>
    </row>
    <row r="181" spans="1:25" ht="297.75" customHeight="1">
      <c r="A181" s="654">
        <v>25</v>
      </c>
      <c r="B181" s="657">
        <v>1202002</v>
      </c>
      <c r="C181" s="639" t="s">
        <v>972</v>
      </c>
      <c r="D181" s="639" t="s">
        <v>973</v>
      </c>
      <c r="E181" s="639" t="s">
        <v>974</v>
      </c>
      <c r="F181" s="633" t="s">
        <v>975</v>
      </c>
      <c r="G181" s="633" t="s">
        <v>976</v>
      </c>
      <c r="H181" s="203" t="s">
        <v>977</v>
      </c>
      <c r="I181" s="204" t="s">
        <v>978</v>
      </c>
      <c r="J181" s="204">
        <v>1</v>
      </c>
      <c r="K181" s="239">
        <v>40182</v>
      </c>
      <c r="L181" s="239">
        <v>40359</v>
      </c>
      <c r="M181" s="117">
        <f t="shared" si="16"/>
        <v>25.285714285714285</v>
      </c>
      <c r="N181" s="240" t="s">
        <v>36</v>
      </c>
      <c r="O181" s="295">
        <v>1</v>
      </c>
      <c r="P181" s="119">
        <f t="shared" si="25"/>
        <v>1</v>
      </c>
      <c r="Q181" s="120">
        <f t="shared" si="18"/>
        <v>25.285714285714285</v>
      </c>
      <c r="R181" s="120">
        <f t="shared" si="26"/>
        <v>25.285714285714285</v>
      </c>
      <c r="S181" s="120">
        <f t="shared" si="27"/>
        <v>25.285714285714285</v>
      </c>
      <c r="T181" s="121"/>
      <c r="U181" s="121"/>
      <c r="V181" s="262"/>
      <c r="W181" s="123">
        <f t="shared" si="21"/>
        <v>2</v>
      </c>
      <c r="X181" s="123">
        <f t="shared" si="24"/>
        <v>0</v>
      </c>
      <c r="Y181" s="124" t="str">
        <f t="shared" si="23"/>
        <v>CUMPLIDA</v>
      </c>
    </row>
    <row r="182" spans="1:25" ht="238.5" customHeight="1" thickBot="1">
      <c r="A182" s="656"/>
      <c r="B182" s="659"/>
      <c r="C182" s="640"/>
      <c r="D182" s="640"/>
      <c r="E182" s="640"/>
      <c r="F182" s="634"/>
      <c r="G182" s="634"/>
      <c r="H182" s="207" t="s">
        <v>979</v>
      </c>
      <c r="I182" s="208" t="s">
        <v>980</v>
      </c>
      <c r="J182" s="208">
        <v>1</v>
      </c>
      <c r="K182" s="245">
        <v>40360</v>
      </c>
      <c r="L182" s="245">
        <v>40389</v>
      </c>
      <c r="M182" s="128">
        <f t="shared" si="16"/>
        <v>4.1428571428571432</v>
      </c>
      <c r="N182" s="211" t="s">
        <v>36</v>
      </c>
      <c r="O182" s="220">
        <v>1</v>
      </c>
      <c r="P182" s="130">
        <f t="shared" si="25"/>
        <v>1</v>
      </c>
      <c r="Q182" s="131">
        <f t="shared" si="18"/>
        <v>4.1428571428571432</v>
      </c>
      <c r="R182" s="131">
        <f t="shared" si="26"/>
        <v>4.1428571428571432</v>
      </c>
      <c r="S182" s="131">
        <f t="shared" si="27"/>
        <v>4.1428571428571432</v>
      </c>
      <c r="T182" s="247"/>
      <c r="U182" s="247"/>
      <c r="V182" s="265"/>
      <c r="W182" s="134">
        <f t="shared" si="21"/>
        <v>2</v>
      </c>
      <c r="X182" s="134">
        <f t="shared" si="24"/>
        <v>0</v>
      </c>
      <c r="Y182" s="135" t="str">
        <f t="shared" si="23"/>
        <v>CUMPLIDA</v>
      </c>
    </row>
    <row r="183" spans="1:25" ht="111" customHeight="1">
      <c r="A183" s="742">
        <v>28</v>
      </c>
      <c r="B183" s="657">
        <v>1201100</v>
      </c>
      <c r="C183" s="639" t="s">
        <v>981</v>
      </c>
      <c r="D183" s="639" t="s">
        <v>982</v>
      </c>
      <c r="E183" s="639" t="s">
        <v>983</v>
      </c>
      <c r="F183" s="633" t="s">
        <v>822</v>
      </c>
      <c r="G183" s="745" t="s">
        <v>823</v>
      </c>
      <c r="H183" s="203" t="s">
        <v>984</v>
      </c>
      <c r="I183" s="204" t="s">
        <v>958</v>
      </c>
      <c r="J183" s="204">
        <v>1</v>
      </c>
      <c r="K183" s="239">
        <v>40059</v>
      </c>
      <c r="L183" s="239">
        <v>40724</v>
      </c>
      <c r="M183" s="117">
        <f t="shared" si="16"/>
        <v>95</v>
      </c>
      <c r="N183" s="240" t="s">
        <v>765</v>
      </c>
      <c r="O183" s="261">
        <v>1</v>
      </c>
      <c r="P183" s="119">
        <f t="shared" si="25"/>
        <v>1</v>
      </c>
      <c r="Q183" s="120">
        <f t="shared" si="18"/>
        <v>95</v>
      </c>
      <c r="R183" s="120">
        <f t="shared" si="26"/>
        <v>95</v>
      </c>
      <c r="S183" s="120">
        <f t="shared" si="27"/>
        <v>95</v>
      </c>
      <c r="T183" s="121"/>
      <c r="U183" s="121"/>
      <c r="V183" s="262"/>
      <c r="W183" s="123">
        <f t="shared" si="21"/>
        <v>2</v>
      </c>
      <c r="X183" s="123">
        <f t="shared" si="24"/>
        <v>0</v>
      </c>
      <c r="Y183" s="124" t="str">
        <f t="shared" si="23"/>
        <v>CUMPLIDA</v>
      </c>
    </row>
    <row r="184" spans="1:25" ht="368.25" customHeight="1" thickBot="1">
      <c r="A184" s="743"/>
      <c r="B184" s="659"/>
      <c r="C184" s="640"/>
      <c r="D184" s="744"/>
      <c r="E184" s="744"/>
      <c r="F184" s="634"/>
      <c r="G184" s="746"/>
      <c r="H184" s="207" t="s">
        <v>985</v>
      </c>
      <c r="I184" s="208" t="s">
        <v>958</v>
      </c>
      <c r="J184" s="208">
        <v>1</v>
      </c>
      <c r="K184" s="245">
        <v>40269</v>
      </c>
      <c r="L184" s="245">
        <v>40724</v>
      </c>
      <c r="M184" s="128">
        <f t="shared" si="16"/>
        <v>65</v>
      </c>
      <c r="N184" s="211" t="s">
        <v>765</v>
      </c>
      <c r="O184" s="278">
        <v>1</v>
      </c>
      <c r="P184" s="130">
        <f t="shared" si="25"/>
        <v>1</v>
      </c>
      <c r="Q184" s="131">
        <f t="shared" si="18"/>
        <v>65</v>
      </c>
      <c r="R184" s="131">
        <f t="shared" si="26"/>
        <v>65</v>
      </c>
      <c r="S184" s="131">
        <f t="shared" si="27"/>
        <v>65</v>
      </c>
      <c r="T184" s="132"/>
      <c r="U184" s="132"/>
      <c r="V184" s="265" t="s">
        <v>2424</v>
      </c>
      <c r="W184" s="134">
        <f t="shared" si="21"/>
        <v>2</v>
      </c>
      <c r="X184" s="134">
        <f t="shared" si="24"/>
        <v>0</v>
      </c>
      <c r="Y184" s="135" t="str">
        <f t="shared" si="23"/>
        <v>CUMPLIDA</v>
      </c>
    </row>
    <row r="185" spans="1:25" ht="300" customHeight="1">
      <c r="A185" s="735">
        <v>29</v>
      </c>
      <c r="B185" s="657">
        <v>1201100</v>
      </c>
      <c r="C185" s="639" t="s">
        <v>986</v>
      </c>
      <c r="D185" s="738" t="s">
        <v>987</v>
      </c>
      <c r="E185" s="738" t="s">
        <v>988</v>
      </c>
      <c r="F185" s="740" t="s">
        <v>989</v>
      </c>
      <c r="G185" s="747" t="s">
        <v>990</v>
      </c>
      <c r="H185" s="203" t="s">
        <v>991</v>
      </c>
      <c r="I185" s="204" t="s">
        <v>992</v>
      </c>
      <c r="J185" s="204">
        <v>1</v>
      </c>
      <c r="K185" s="239">
        <v>40182</v>
      </c>
      <c r="L185" s="239">
        <v>40359</v>
      </c>
      <c r="M185" s="117">
        <f t="shared" si="16"/>
        <v>25.285714285714285</v>
      </c>
      <c r="N185" s="260" t="s">
        <v>959</v>
      </c>
      <c r="O185" s="178">
        <v>1</v>
      </c>
      <c r="P185" s="119">
        <f t="shared" si="25"/>
        <v>1</v>
      </c>
      <c r="Q185" s="120">
        <f t="shared" si="18"/>
        <v>25.285714285714285</v>
      </c>
      <c r="R185" s="120">
        <f t="shared" si="26"/>
        <v>25.285714285714285</v>
      </c>
      <c r="S185" s="120">
        <f t="shared" si="27"/>
        <v>25.285714285714285</v>
      </c>
      <c r="T185" s="121"/>
      <c r="U185" s="121"/>
      <c r="V185" s="271"/>
      <c r="W185" s="123">
        <f t="shared" si="21"/>
        <v>2</v>
      </c>
      <c r="X185" s="123">
        <f t="shared" si="24"/>
        <v>0</v>
      </c>
      <c r="Y185" s="124" t="str">
        <f t="shared" si="23"/>
        <v>CUMPLIDA</v>
      </c>
    </row>
    <row r="186" spans="1:25" ht="183" customHeight="1" thickBot="1">
      <c r="A186" s="736"/>
      <c r="B186" s="659"/>
      <c r="C186" s="737"/>
      <c r="D186" s="739"/>
      <c r="E186" s="739"/>
      <c r="F186" s="741"/>
      <c r="G186" s="748"/>
      <c r="H186" s="207" t="s">
        <v>993</v>
      </c>
      <c r="I186" s="207" t="s">
        <v>994</v>
      </c>
      <c r="J186" s="208">
        <v>1</v>
      </c>
      <c r="K186" s="245">
        <v>40360</v>
      </c>
      <c r="L186" s="245">
        <v>40389</v>
      </c>
      <c r="M186" s="128">
        <f t="shared" si="16"/>
        <v>4.1428571428571432</v>
      </c>
      <c r="N186" s="264" t="s">
        <v>959</v>
      </c>
      <c r="O186" s="278">
        <v>1</v>
      </c>
      <c r="P186" s="130">
        <f t="shared" si="25"/>
        <v>1</v>
      </c>
      <c r="Q186" s="131">
        <f t="shared" si="18"/>
        <v>4.1428571428571432</v>
      </c>
      <c r="R186" s="131">
        <f t="shared" si="26"/>
        <v>4.1428571428571432</v>
      </c>
      <c r="S186" s="131">
        <f t="shared" si="27"/>
        <v>4.1428571428571432</v>
      </c>
      <c r="T186" s="132"/>
      <c r="U186" s="132"/>
      <c r="V186" s="273"/>
      <c r="W186" s="134">
        <f t="shared" si="21"/>
        <v>2</v>
      </c>
      <c r="X186" s="134">
        <f t="shared" si="24"/>
        <v>0</v>
      </c>
      <c r="Y186" s="135" t="str">
        <f t="shared" si="23"/>
        <v>CUMPLIDA</v>
      </c>
    </row>
    <row r="187" spans="1:25" ht="303.75" customHeight="1">
      <c r="A187" s="654">
        <v>30</v>
      </c>
      <c r="B187" s="657">
        <v>2001001</v>
      </c>
      <c r="C187" s="296" t="s">
        <v>995</v>
      </c>
      <c r="D187" s="657" t="s">
        <v>996</v>
      </c>
      <c r="E187" s="657" t="s">
        <v>997</v>
      </c>
      <c r="F187" s="203" t="s">
        <v>998</v>
      </c>
      <c r="G187" s="203" t="s">
        <v>999</v>
      </c>
      <c r="H187" s="203" t="s">
        <v>1000</v>
      </c>
      <c r="I187" s="204" t="s">
        <v>1001</v>
      </c>
      <c r="J187" s="204">
        <v>6</v>
      </c>
      <c r="K187" s="239">
        <v>40179</v>
      </c>
      <c r="L187" s="239">
        <v>40543</v>
      </c>
      <c r="M187" s="117">
        <f t="shared" si="16"/>
        <v>52</v>
      </c>
      <c r="N187" s="240" t="s">
        <v>494</v>
      </c>
      <c r="O187" s="178">
        <v>6</v>
      </c>
      <c r="P187" s="119">
        <f t="shared" si="25"/>
        <v>1</v>
      </c>
      <c r="Q187" s="120">
        <f t="shared" si="18"/>
        <v>52</v>
      </c>
      <c r="R187" s="120">
        <f t="shared" si="26"/>
        <v>52</v>
      </c>
      <c r="S187" s="120">
        <f t="shared" si="27"/>
        <v>52</v>
      </c>
      <c r="T187" s="121"/>
      <c r="U187" s="121"/>
      <c r="V187" s="271"/>
      <c r="W187" s="123">
        <f t="shared" si="21"/>
        <v>2</v>
      </c>
      <c r="X187" s="123">
        <f t="shared" si="24"/>
        <v>0</v>
      </c>
      <c r="Y187" s="124" t="str">
        <f t="shared" si="23"/>
        <v>CUMPLIDA</v>
      </c>
    </row>
    <row r="188" spans="1:25" ht="233.25" customHeight="1" thickBot="1">
      <c r="A188" s="656"/>
      <c r="B188" s="659"/>
      <c r="C188" s="297" t="s">
        <v>1002</v>
      </c>
      <c r="D188" s="659"/>
      <c r="E188" s="659"/>
      <c r="F188" s="207" t="s">
        <v>1003</v>
      </c>
      <c r="G188" s="207" t="s">
        <v>1004</v>
      </c>
      <c r="H188" s="207" t="s">
        <v>1005</v>
      </c>
      <c r="I188" s="208" t="s">
        <v>1006</v>
      </c>
      <c r="J188" s="208">
        <v>1</v>
      </c>
      <c r="K188" s="245">
        <v>40132</v>
      </c>
      <c r="L188" s="245">
        <v>40359</v>
      </c>
      <c r="M188" s="128">
        <f t="shared" si="16"/>
        <v>32.428571428571431</v>
      </c>
      <c r="N188" s="211" t="s">
        <v>1007</v>
      </c>
      <c r="O188" s="129">
        <v>1</v>
      </c>
      <c r="P188" s="130">
        <f t="shared" si="25"/>
        <v>1</v>
      </c>
      <c r="Q188" s="131">
        <f t="shared" si="18"/>
        <v>32.428571428571431</v>
      </c>
      <c r="R188" s="131">
        <f t="shared" si="26"/>
        <v>32.428571428571431</v>
      </c>
      <c r="S188" s="131">
        <f t="shared" si="27"/>
        <v>32.428571428571431</v>
      </c>
      <c r="T188" s="132"/>
      <c r="U188" s="132"/>
      <c r="V188" s="265"/>
      <c r="W188" s="134">
        <f t="shared" si="21"/>
        <v>2</v>
      </c>
      <c r="X188" s="134">
        <f t="shared" si="24"/>
        <v>0</v>
      </c>
      <c r="Y188" s="135" t="str">
        <f t="shared" si="23"/>
        <v>CUMPLIDA</v>
      </c>
    </row>
    <row r="189" spans="1:25" ht="252" customHeight="1" thickBot="1">
      <c r="A189" s="136">
        <v>32</v>
      </c>
      <c r="B189" s="137">
        <v>1103002</v>
      </c>
      <c r="C189" s="214" t="s">
        <v>1008</v>
      </c>
      <c r="D189" s="214" t="s">
        <v>1009</v>
      </c>
      <c r="E189" s="214" t="s">
        <v>1010</v>
      </c>
      <c r="F189" s="249" t="s">
        <v>1011</v>
      </c>
      <c r="G189" s="249" t="s">
        <v>1012</v>
      </c>
      <c r="H189" s="249" t="s">
        <v>1013</v>
      </c>
      <c r="I189" s="250" t="s">
        <v>1014</v>
      </c>
      <c r="J189" s="298">
        <v>1</v>
      </c>
      <c r="K189" s="251">
        <v>40179</v>
      </c>
      <c r="L189" s="251">
        <v>40269</v>
      </c>
      <c r="M189" s="143">
        <f t="shared" si="16"/>
        <v>12.857142857142858</v>
      </c>
      <c r="N189" s="252" t="s">
        <v>309</v>
      </c>
      <c r="O189" s="299">
        <v>1</v>
      </c>
      <c r="P189" s="146">
        <f t="shared" si="25"/>
        <v>1</v>
      </c>
      <c r="Q189" s="147">
        <f t="shared" si="18"/>
        <v>12.857142857142858</v>
      </c>
      <c r="R189" s="147">
        <f t="shared" si="26"/>
        <v>12.857142857142858</v>
      </c>
      <c r="S189" s="147">
        <f t="shared" si="27"/>
        <v>12.857142857142858</v>
      </c>
      <c r="T189" s="148"/>
      <c r="U189" s="148"/>
      <c r="V189" s="256"/>
      <c r="W189" s="150">
        <f t="shared" si="21"/>
        <v>2</v>
      </c>
      <c r="X189" s="150">
        <f t="shared" si="24"/>
        <v>0</v>
      </c>
      <c r="Y189" s="151" t="str">
        <f t="shared" si="23"/>
        <v>CUMPLIDA</v>
      </c>
    </row>
    <row r="190" spans="1:25" ht="163.5" customHeight="1" thickBot="1">
      <c r="A190" s="136">
        <v>33</v>
      </c>
      <c r="B190" s="137">
        <v>1802100</v>
      </c>
      <c r="C190" s="254" t="s">
        <v>1015</v>
      </c>
      <c r="D190" s="214" t="s">
        <v>1016</v>
      </c>
      <c r="E190" s="214" t="s">
        <v>1017</v>
      </c>
      <c r="F190" s="255" t="s">
        <v>1018</v>
      </c>
      <c r="G190" s="173" t="s">
        <v>1019</v>
      </c>
      <c r="H190" s="249" t="s">
        <v>1020</v>
      </c>
      <c r="I190" s="250" t="s">
        <v>1021</v>
      </c>
      <c r="J190" s="300">
        <v>1</v>
      </c>
      <c r="K190" s="251">
        <v>40179</v>
      </c>
      <c r="L190" s="251">
        <v>40543</v>
      </c>
      <c r="M190" s="143">
        <f t="shared" si="16"/>
        <v>52</v>
      </c>
      <c r="N190" s="301" t="s">
        <v>1022</v>
      </c>
      <c r="O190" s="302">
        <v>1</v>
      </c>
      <c r="P190" s="146">
        <f t="shared" si="25"/>
        <v>1</v>
      </c>
      <c r="Q190" s="147">
        <f t="shared" si="18"/>
        <v>52</v>
      </c>
      <c r="R190" s="147">
        <f t="shared" si="26"/>
        <v>52</v>
      </c>
      <c r="S190" s="147">
        <f t="shared" si="27"/>
        <v>52</v>
      </c>
      <c r="T190" s="148"/>
      <c r="U190" s="148"/>
      <c r="V190" s="267" t="s">
        <v>1524</v>
      </c>
      <c r="W190" s="150">
        <f t="shared" si="21"/>
        <v>2</v>
      </c>
      <c r="X190" s="150">
        <f t="shared" si="24"/>
        <v>0</v>
      </c>
      <c r="Y190" s="151" t="str">
        <f t="shared" si="23"/>
        <v>CUMPLIDA</v>
      </c>
    </row>
    <row r="191" spans="1:25" s="43" customFormat="1" ht="170.25" customHeight="1" thickBot="1">
      <c r="A191" s="276">
        <v>34</v>
      </c>
      <c r="B191" s="137">
        <v>1802100</v>
      </c>
      <c r="C191" s="214" t="s">
        <v>1023</v>
      </c>
      <c r="D191" s="214" t="s">
        <v>1024</v>
      </c>
      <c r="E191" s="214" t="s">
        <v>1025</v>
      </c>
      <c r="F191" s="249" t="s">
        <v>1026</v>
      </c>
      <c r="G191" s="249" t="s">
        <v>1027</v>
      </c>
      <c r="H191" s="249" t="s">
        <v>1028</v>
      </c>
      <c r="I191" s="250" t="s">
        <v>1029</v>
      </c>
      <c r="J191" s="257">
        <v>1</v>
      </c>
      <c r="K191" s="251">
        <v>40179</v>
      </c>
      <c r="L191" s="251">
        <v>40543</v>
      </c>
      <c r="M191" s="143">
        <f t="shared" si="16"/>
        <v>52</v>
      </c>
      <c r="N191" s="252" t="s">
        <v>1030</v>
      </c>
      <c r="O191" s="302">
        <v>1</v>
      </c>
      <c r="P191" s="146">
        <f t="shared" si="25"/>
        <v>1</v>
      </c>
      <c r="Q191" s="147">
        <f t="shared" si="18"/>
        <v>52</v>
      </c>
      <c r="R191" s="147">
        <f t="shared" si="26"/>
        <v>52</v>
      </c>
      <c r="S191" s="147">
        <f t="shared" si="27"/>
        <v>52</v>
      </c>
      <c r="T191" s="148"/>
      <c r="U191" s="148"/>
      <c r="V191" s="267" t="s">
        <v>1524</v>
      </c>
      <c r="W191" s="150">
        <f t="shared" si="21"/>
        <v>2</v>
      </c>
      <c r="X191" s="150">
        <f t="shared" si="24"/>
        <v>0</v>
      </c>
      <c r="Y191" s="151" t="str">
        <f t="shared" si="23"/>
        <v>CUMPLIDA</v>
      </c>
    </row>
    <row r="192" spans="1:25" ht="276" customHeight="1" thickBot="1">
      <c r="A192" s="276">
        <v>35</v>
      </c>
      <c r="B192" s="137">
        <v>1501100</v>
      </c>
      <c r="C192" s="214" t="s">
        <v>1031</v>
      </c>
      <c r="D192" s="214" t="s">
        <v>1032</v>
      </c>
      <c r="E192" s="214" t="s">
        <v>1033</v>
      </c>
      <c r="F192" s="303" t="s">
        <v>1034</v>
      </c>
      <c r="G192" s="173" t="s">
        <v>1035</v>
      </c>
      <c r="H192" s="249" t="s">
        <v>1036</v>
      </c>
      <c r="I192" s="250" t="s">
        <v>1037</v>
      </c>
      <c r="J192" s="250">
        <v>1</v>
      </c>
      <c r="K192" s="251">
        <v>40224</v>
      </c>
      <c r="L192" s="251">
        <v>40298</v>
      </c>
      <c r="M192" s="143">
        <f t="shared" si="16"/>
        <v>10.571428571428571</v>
      </c>
      <c r="N192" s="252" t="s">
        <v>556</v>
      </c>
      <c r="O192" s="145">
        <v>1</v>
      </c>
      <c r="P192" s="146">
        <f t="shared" si="25"/>
        <v>1</v>
      </c>
      <c r="Q192" s="147">
        <f t="shared" si="18"/>
        <v>10.571428571428571</v>
      </c>
      <c r="R192" s="147">
        <f t="shared" si="26"/>
        <v>10.571428571428571</v>
      </c>
      <c r="S192" s="147">
        <f t="shared" si="27"/>
        <v>10.571428571428571</v>
      </c>
      <c r="T192" s="148"/>
      <c r="U192" s="148"/>
      <c r="V192" s="256"/>
      <c r="W192" s="150">
        <f t="shared" si="21"/>
        <v>2</v>
      </c>
      <c r="X192" s="150">
        <f t="shared" si="24"/>
        <v>0</v>
      </c>
      <c r="Y192" s="151" t="str">
        <f t="shared" si="23"/>
        <v>CUMPLIDA</v>
      </c>
    </row>
    <row r="193" spans="1:25" s="43" customFormat="1" ht="142.5" customHeight="1">
      <c r="A193" s="654">
        <v>36</v>
      </c>
      <c r="B193" s="657">
        <v>1404004</v>
      </c>
      <c r="C193" s="685" t="s">
        <v>1038</v>
      </c>
      <c r="D193" s="639" t="s">
        <v>1039</v>
      </c>
      <c r="E193" s="639" t="s">
        <v>1040</v>
      </c>
      <c r="F193" s="633" t="s">
        <v>1041</v>
      </c>
      <c r="G193" s="633" t="s">
        <v>1042</v>
      </c>
      <c r="H193" s="203" t="s">
        <v>1043</v>
      </c>
      <c r="I193" s="204" t="s">
        <v>512</v>
      </c>
      <c r="J193" s="204">
        <v>1</v>
      </c>
      <c r="K193" s="206">
        <v>40132</v>
      </c>
      <c r="L193" s="206">
        <v>40178</v>
      </c>
      <c r="M193" s="117">
        <f t="shared" si="16"/>
        <v>6.5714285714285712</v>
      </c>
      <c r="N193" s="304" t="s">
        <v>1044</v>
      </c>
      <c r="O193" s="305">
        <v>1</v>
      </c>
      <c r="P193" s="119">
        <f t="shared" si="25"/>
        <v>1</v>
      </c>
      <c r="Q193" s="120">
        <f t="shared" si="18"/>
        <v>6.5714285714285712</v>
      </c>
      <c r="R193" s="120">
        <f t="shared" si="26"/>
        <v>6.5714285714285712</v>
      </c>
      <c r="S193" s="120">
        <f t="shared" si="27"/>
        <v>6.5714285714285712</v>
      </c>
      <c r="T193" s="121"/>
      <c r="U193" s="121"/>
      <c r="V193" s="262"/>
      <c r="W193" s="123">
        <f t="shared" si="21"/>
        <v>2</v>
      </c>
      <c r="X193" s="123">
        <f t="shared" si="24"/>
        <v>0</v>
      </c>
      <c r="Y193" s="124" t="str">
        <f t="shared" si="23"/>
        <v>CUMPLIDA</v>
      </c>
    </row>
    <row r="194" spans="1:25" s="43" customFormat="1" ht="212.25" customHeight="1">
      <c r="A194" s="655"/>
      <c r="B194" s="658"/>
      <c r="C194" s="733"/>
      <c r="D194" s="734"/>
      <c r="E194" s="734"/>
      <c r="F194" s="637"/>
      <c r="G194" s="637"/>
      <c r="H194" s="104" t="s">
        <v>1045</v>
      </c>
      <c r="I194" s="38" t="s">
        <v>1046</v>
      </c>
      <c r="J194" s="49">
        <v>1</v>
      </c>
      <c r="K194" s="107">
        <v>40132</v>
      </c>
      <c r="L194" s="107">
        <v>40497</v>
      </c>
      <c r="M194" s="83">
        <f t="shared" si="16"/>
        <v>52.142857142857146</v>
      </c>
      <c r="N194" s="85" t="s">
        <v>1044</v>
      </c>
      <c r="O194" s="94">
        <v>1</v>
      </c>
      <c r="P194" s="28">
        <f t="shared" si="25"/>
        <v>1</v>
      </c>
      <c r="Q194" s="26">
        <f t="shared" si="18"/>
        <v>52.142857142857146</v>
      </c>
      <c r="R194" s="26">
        <f t="shared" si="26"/>
        <v>52.142857142857146</v>
      </c>
      <c r="S194" s="26">
        <f t="shared" si="27"/>
        <v>52.142857142857146</v>
      </c>
      <c r="T194" s="29"/>
      <c r="U194" s="29"/>
      <c r="V194" s="44"/>
      <c r="W194" s="187">
        <f t="shared" si="21"/>
        <v>2</v>
      </c>
      <c r="X194" s="187">
        <f t="shared" si="24"/>
        <v>0</v>
      </c>
      <c r="Y194" s="188" t="str">
        <f t="shared" si="23"/>
        <v>CUMPLIDA</v>
      </c>
    </row>
    <row r="195" spans="1:25" ht="174" customHeight="1" thickBot="1">
      <c r="A195" s="656"/>
      <c r="B195" s="659"/>
      <c r="C195" s="686"/>
      <c r="D195" s="640"/>
      <c r="E195" s="640"/>
      <c r="F195" s="634"/>
      <c r="G195" s="634"/>
      <c r="H195" s="207" t="s">
        <v>1047</v>
      </c>
      <c r="I195" s="208" t="s">
        <v>1048</v>
      </c>
      <c r="J195" s="209">
        <v>1</v>
      </c>
      <c r="K195" s="210">
        <v>40148</v>
      </c>
      <c r="L195" s="210">
        <v>40359</v>
      </c>
      <c r="M195" s="128">
        <f t="shared" si="16"/>
        <v>30.142857142857142</v>
      </c>
      <c r="N195" s="306" t="s">
        <v>1044</v>
      </c>
      <c r="O195" s="129">
        <v>1</v>
      </c>
      <c r="P195" s="130">
        <f t="shared" si="25"/>
        <v>1</v>
      </c>
      <c r="Q195" s="131">
        <f t="shared" si="18"/>
        <v>30.142857142857142</v>
      </c>
      <c r="R195" s="131">
        <f t="shared" si="26"/>
        <v>30.142857142857142</v>
      </c>
      <c r="S195" s="131">
        <f t="shared" si="27"/>
        <v>30.142857142857142</v>
      </c>
      <c r="T195" s="132"/>
      <c r="U195" s="132"/>
      <c r="V195" s="307"/>
      <c r="W195" s="134">
        <f t="shared" si="21"/>
        <v>2</v>
      </c>
      <c r="X195" s="134">
        <f t="shared" si="24"/>
        <v>0</v>
      </c>
      <c r="Y195" s="135" t="str">
        <f t="shared" si="23"/>
        <v>CUMPLIDA</v>
      </c>
    </row>
    <row r="196" spans="1:25" ht="120" customHeight="1">
      <c r="A196" s="654">
        <v>39</v>
      </c>
      <c r="B196" s="657">
        <v>1503002</v>
      </c>
      <c r="C196" s="731" t="s">
        <v>1049</v>
      </c>
      <c r="D196" s="657" t="s">
        <v>1050</v>
      </c>
      <c r="E196" s="657" t="s">
        <v>1051</v>
      </c>
      <c r="F196" s="203" t="s">
        <v>1052</v>
      </c>
      <c r="G196" s="203" t="s">
        <v>1053</v>
      </c>
      <c r="H196" s="203" t="s">
        <v>1054</v>
      </c>
      <c r="I196" s="204" t="s">
        <v>1055</v>
      </c>
      <c r="J196" s="308">
        <v>1</v>
      </c>
      <c r="K196" s="206">
        <v>40148</v>
      </c>
      <c r="L196" s="206">
        <v>40512</v>
      </c>
      <c r="M196" s="117">
        <f t="shared" si="16"/>
        <v>52</v>
      </c>
      <c r="N196" s="635" t="s">
        <v>1056</v>
      </c>
      <c r="O196" s="178">
        <v>1</v>
      </c>
      <c r="P196" s="119">
        <f t="shared" si="25"/>
        <v>1</v>
      </c>
      <c r="Q196" s="120">
        <f t="shared" si="18"/>
        <v>52</v>
      </c>
      <c r="R196" s="120">
        <f t="shared" si="26"/>
        <v>52</v>
      </c>
      <c r="S196" s="120">
        <f t="shared" si="27"/>
        <v>52</v>
      </c>
      <c r="T196" s="121"/>
      <c r="U196" s="121"/>
      <c r="V196" s="309"/>
      <c r="W196" s="123">
        <f t="shared" si="21"/>
        <v>2</v>
      </c>
      <c r="X196" s="123">
        <f t="shared" si="24"/>
        <v>0</v>
      </c>
      <c r="Y196" s="124" t="str">
        <f t="shared" si="23"/>
        <v>CUMPLIDA</v>
      </c>
    </row>
    <row r="197" spans="1:25" ht="105" customHeight="1">
      <c r="A197" s="655"/>
      <c r="B197" s="658"/>
      <c r="C197" s="732"/>
      <c r="D197" s="658"/>
      <c r="E197" s="658"/>
      <c r="F197" s="637" t="s">
        <v>1057</v>
      </c>
      <c r="G197" s="101" t="s">
        <v>1058</v>
      </c>
      <c r="H197" s="101" t="s">
        <v>1059</v>
      </c>
      <c r="I197" s="38" t="s">
        <v>512</v>
      </c>
      <c r="J197" s="38">
        <v>1</v>
      </c>
      <c r="K197" s="107">
        <v>40132</v>
      </c>
      <c r="L197" s="107">
        <v>40178</v>
      </c>
      <c r="M197" s="83">
        <f t="shared" si="16"/>
        <v>6.5714285714285712</v>
      </c>
      <c r="N197" s="638"/>
      <c r="O197" s="92">
        <v>1</v>
      </c>
      <c r="P197" s="28">
        <f t="shared" si="25"/>
        <v>1</v>
      </c>
      <c r="Q197" s="26">
        <f t="shared" si="18"/>
        <v>6.5714285714285712</v>
      </c>
      <c r="R197" s="26">
        <f t="shared" si="26"/>
        <v>6.5714285714285712</v>
      </c>
      <c r="S197" s="26">
        <f t="shared" si="27"/>
        <v>6.5714285714285712</v>
      </c>
      <c r="T197" s="29"/>
      <c r="U197" s="29"/>
      <c r="V197" s="98"/>
      <c r="W197" s="187">
        <f t="shared" si="21"/>
        <v>2</v>
      </c>
      <c r="X197" s="187">
        <f t="shared" si="24"/>
        <v>0</v>
      </c>
      <c r="Y197" s="188" t="str">
        <f t="shared" si="23"/>
        <v>CUMPLIDA</v>
      </c>
    </row>
    <row r="198" spans="1:25" ht="201.75" customHeight="1" thickBot="1">
      <c r="A198" s="656"/>
      <c r="B198" s="659"/>
      <c r="C198" s="310" t="s">
        <v>1060</v>
      </c>
      <c r="D198" s="659"/>
      <c r="E198" s="659"/>
      <c r="F198" s="634"/>
      <c r="G198" s="207" t="s">
        <v>1061</v>
      </c>
      <c r="H198" s="207" t="s">
        <v>1062</v>
      </c>
      <c r="I198" s="208" t="s">
        <v>682</v>
      </c>
      <c r="J198" s="294">
        <v>1</v>
      </c>
      <c r="K198" s="210">
        <v>40148</v>
      </c>
      <c r="L198" s="210">
        <v>40497</v>
      </c>
      <c r="M198" s="128">
        <f t="shared" si="16"/>
        <v>49.857142857142854</v>
      </c>
      <c r="N198" s="636"/>
      <c r="O198" s="278">
        <v>1</v>
      </c>
      <c r="P198" s="130">
        <f t="shared" si="25"/>
        <v>1</v>
      </c>
      <c r="Q198" s="131">
        <f t="shared" si="18"/>
        <v>49.857142857142854</v>
      </c>
      <c r="R198" s="131">
        <f t="shared" si="26"/>
        <v>49.857142857142854</v>
      </c>
      <c r="S198" s="131">
        <f t="shared" si="27"/>
        <v>49.857142857142854</v>
      </c>
      <c r="T198" s="132"/>
      <c r="U198" s="132"/>
      <c r="V198" s="311"/>
      <c r="W198" s="134">
        <f t="shared" si="21"/>
        <v>2</v>
      </c>
      <c r="X198" s="134">
        <f t="shared" si="24"/>
        <v>0</v>
      </c>
      <c r="Y198" s="135" t="str">
        <f t="shared" si="23"/>
        <v>CUMPLIDA</v>
      </c>
    </row>
    <row r="199" spans="1:25" ht="123.75" customHeight="1">
      <c r="A199" s="654">
        <v>41</v>
      </c>
      <c r="B199" s="657">
        <v>1301100</v>
      </c>
      <c r="C199" s="685" t="s">
        <v>1063</v>
      </c>
      <c r="D199" s="639" t="s">
        <v>1064</v>
      </c>
      <c r="E199" s="639" t="s">
        <v>1065</v>
      </c>
      <c r="F199" s="633" t="s">
        <v>1066</v>
      </c>
      <c r="G199" s="203" t="s">
        <v>1067</v>
      </c>
      <c r="H199" s="203" t="s">
        <v>1068</v>
      </c>
      <c r="I199" s="204" t="s">
        <v>1069</v>
      </c>
      <c r="J199" s="205">
        <v>1</v>
      </c>
      <c r="K199" s="206">
        <v>40132</v>
      </c>
      <c r="L199" s="206">
        <v>40359</v>
      </c>
      <c r="M199" s="117">
        <f t="shared" si="16"/>
        <v>32.428571428571431</v>
      </c>
      <c r="N199" s="635" t="s">
        <v>1070</v>
      </c>
      <c r="O199" s="261">
        <v>1</v>
      </c>
      <c r="P199" s="119">
        <f t="shared" si="25"/>
        <v>1</v>
      </c>
      <c r="Q199" s="120">
        <f t="shared" si="18"/>
        <v>32.428571428571431</v>
      </c>
      <c r="R199" s="120">
        <f t="shared" si="26"/>
        <v>32.428571428571431</v>
      </c>
      <c r="S199" s="120">
        <f t="shared" si="27"/>
        <v>32.428571428571431</v>
      </c>
      <c r="T199" s="121"/>
      <c r="U199" s="121"/>
      <c r="V199" s="312"/>
      <c r="W199" s="123">
        <f t="shared" si="21"/>
        <v>2</v>
      </c>
      <c r="X199" s="123">
        <f t="shared" si="24"/>
        <v>0</v>
      </c>
      <c r="Y199" s="124" t="str">
        <f t="shared" si="23"/>
        <v>CUMPLIDA</v>
      </c>
    </row>
    <row r="200" spans="1:25" ht="70.5" customHeight="1">
      <c r="A200" s="655"/>
      <c r="B200" s="658"/>
      <c r="C200" s="733"/>
      <c r="D200" s="734"/>
      <c r="E200" s="734"/>
      <c r="F200" s="637"/>
      <c r="G200" s="637" t="s">
        <v>1071</v>
      </c>
      <c r="H200" s="37" t="s">
        <v>1072</v>
      </c>
      <c r="I200" s="105" t="s">
        <v>1073</v>
      </c>
      <c r="J200" s="38">
        <v>8</v>
      </c>
      <c r="K200" s="107">
        <v>40359</v>
      </c>
      <c r="L200" s="107">
        <v>40497</v>
      </c>
      <c r="M200" s="83">
        <f t="shared" si="16"/>
        <v>19.714285714285715</v>
      </c>
      <c r="N200" s="638"/>
      <c r="O200" s="91">
        <v>8</v>
      </c>
      <c r="P200" s="28">
        <f t="shared" si="25"/>
        <v>1</v>
      </c>
      <c r="Q200" s="26">
        <f t="shared" si="18"/>
        <v>19.714285714285715</v>
      </c>
      <c r="R200" s="26">
        <f t="shared" si="26"/>
        <v>19.714285714285715</v>
      </c>
      <c r="S200" s="26">
        <f t="shared" si="27"/>
        <v>19.714285714285715</v>
      </c>
      <c r="T200" s="29"/>
      <c r="U200" s="29"/>
      <c r="V200" s="99"/>
      <c r="W200" s="187">
        <f t="shared" si="21"/>
        <v>2</v>
      </c>
      <c r="X200" s="187">
        <f t="shared" si="24"/>
        <v>0</v>
      </c>
      <c r="Y200" s="188" t="str">
        <f t="shared" si="23"/>
        <v>CUMPLIDA</v>
      </c>
    </row>
    <row r="201" spans="1:25" ht="51" customHeight="1" thickBot="1">
      <c r="A201" s="656"/>
      <c r="B201" s="659"/>
      <c r="C201" s="686"/>
      <c r="D201" s="640"/>
      <c r="E201" s="640"/>
      <c r="F201" s="634"/>
      <c r="G201" s="634"/>
      <c r="H201" s="313" t="s">
        <v>1074</v>
      </c>
      <c r="I201" s="209" t="s">
        <v>1075</v>
      </c>
      <c r="J201" s="208">
        <v>1</v>
      </c>
      <c r="K201" s="210">
        <v>40359</v>
      </c>
      <c r="L201" s="210">
        <v>40451</v>
      </c>
      <c r="M201" s="128">
        <f t="shared" si="16"/>
        <v>13.142857142857142</v>
      </c>
      <c r="N201" s="636"/>
      <c r="O201" s="314">
        <v>1</v>
      </c>
      <c r="P201" s="130">
        <f t="shared" si="25"/>
        <v>1</v>
      </c>
      <c r="Q201" s="131">
        <f t="shared" si="18"/>
        <v>13.142857142857142</v>
      </c>
      <c r="R201" s="131">
        <f t="shared" si="26"/>
        <v>13.142857142857142</v>
      </c>
      <c r="S201" s="131">
        <f t="shared" si="27"/>
        <v>13.142857142857142</v>
      </c>
      <c r="T201" s="132"/>
      <c r="U201" s="132"/>
      <c r="V201" s="311"/>
      <c r="W201" s="134">
        <f t="shared" si="21"/>
        <v>2</v>
      </c>
      <c r="X201" s="134">
        <f t="shared" si="24"/>
        <v>0</v>
      </c>
      <c r="Y201" s="135" t="str">
        <f t="shared" si="23"/>
        <v>CUMPLIDA</v>
      </c>
    </row>
    <row r="202" spans="1:25" ht="62.25" customHeight="1">
      <c r="A202" s="654">
        <v>42</v>
      </c>
      <c r="B202" s="657">
        <v>1202002</v>
      </c>
      <c r="C202" s="685" t="s">
        <v>1076</v>
      </c>
      <c r="D202" s="639" t="s">
        <v>1077</v>
      </c>
      <c r="E202" s="639" t="s">
        <v>1078</v>
      </c>
      <c r="F202" s="633" t="s">
        <v>1079</v>
      </c>
      <c r="G202" s="633" t="s">
        <v>1080</v>
      </c>
      <c r="H202" s="203" t="s">
        <v>1081</v>
      </c>
      <c r="I202" s="308" t="s">
        <v>1082</v>
      </c>
      <c r="J202" s="308">
        <v>1</v>
      </c>
      <c r="K202" s="206">
        <v>40118</v>
      </c>
      <c r="L202" s="206">
        <v>40269</v>
      </c>
      <c r="M202" s="117">
        <f t="shared" si="16"/>
        <v>21.571428571428573</v>
      </c>
      <c r="N202" s="635" t="s">
        <v>1083</v>
      </c>
      <c r="O202" s="315">
        <v>1</v>
      </c>
      <c r="P202" s="119">
        <f t="shared" si="25"/>
        <v>1</v>
      </c>
      <c r="Q202" s="120">
        <f t="shared" si="18"/>
        <v>21.571428571428573</v>
      </c>
      <c r="R202" s="120">
        <f t="shared" si="26"/>
        <v>21.571428571428573</v>
      </c>
      <c r="S202" s="120">
        <f t="shared" si="27"/>
        <v>21.571428571428573</v>
      </c>
      <c r="T202" s="121"/>
      <c r="U202" s="121"/>
      <c r="V202" s="309"/>
      <c r="W202" s="123">
        <f t="shared" si="21"/>
        <v>2</v>
      </c>
      <c r="X202" s="123">
        <f t="shared" si="24"/>
        <v>0</v>
      </c>
      <c r="Y202" s="124" t="str">
        <f t="shared" si="23"/>
        <v>CUMPLIDA</v>
      </c>
    </row>
    <row r="203" spans="1:25" ht="75" customHeight="1">
      <c r="A203" s="655"/>
      <c r="B203" s="658"/>
      <c r="C203" s="733"/>
      <c r="D203" s="734"/>
      <c r="E203" s="734"/>
      <c r="F203" s="637"/>
      <c r="G203" s="637"/>
      <c r="H203" s="101" t="s">
        <v>1084</v>
      </c>
      <c r="I203" s="27" t="s">
        <v>1085</v>
      </c>
      <c r="J203" s="27">
        <v>1</v>
      </c>
      <c r="K203" s="107">
        <v>40118</v>
      </c>
      <c r="L203" s="107">
        <v>40269</v>
      </c>
      <c r="M203" s="83">
        <f t="shared" si="16"/>
        <v>21.571428571428573</v>
      </c>
      <c r="N203" s="638"/>
      <c r="O203" s="95">
        <v>1</v>
      </c>
      <c r="P203" s="28">
        <f t="shared" si="25"/>
        <v>1</v>
      </c>
      <c r="Q203" s="26">
        <f t="shared" si="18"/>
        <v>21.571428571428573</v>
      </c>
      <c r="R203" s="26">
        <f t="shared" si="26"/>
        <v>21.571428571428573</v>
      </c>
      <c r="S203" s="26">
        <f t="shared" si="27"/>
        <v>21.571428571428573</v>
      </c>
      <c r="T203" s="29"/>
      <c r="U203" s="29"/>
      <c r="V203" s="98"/>
      <c r="W203" s="187">
        <f t="shared" si="21"/>
        <v>2</v>
      </c>
      <c r="X203" s="187">
        <f t="shared" si="24"/>
        <v>0</v>
      </c>
      <c r="Y203" s="188" t="str">
        <f t="shared" si="23"/>
        <v>CUMPLIDA</v>
      </c>
    </row>
    <row r="204" spans="1:25" ht="92.25" customHeight="1">
      <c r="A204" s="655"/>
      <c r="B204" s="658"/>
      <c r="C204" s="733"/>
      <c r="D204" s="734"/>
      <c r="E204" s="734"/>
      <c r="F204" s="637"/>
      <c r="G204" s="637"/>
      <c r="H204" s="101" t="s">
        <v>1086</v>
      </c>
      <c r="I204" s="27" t="s">
        <v>1085</v>
      </c>
      <c r="J204" s="27">
        <v>1</v>
      </c>
      <c r="K204" s="107">
        <v>40118</v>
      </c>
      <c r="L204" s="107">
        <v>40269</v>
      </c>
      <c r="M204" s="83">
        <f t="shared" ref="M204:M224" si="28">(+L204-K204)/7</f>
        <v>21.571428571428573</v>
      </c>
      <c r="N204" s="638"/>
      <c r="O204" s="96">
        <v>1</v>
      </c>
      <c r="P204" s="28">
        <f t="shared" si="25"/>
        <v>1</v>
      </c>
      <c r="Q204" s="26">
        <f t="shared" ref="Q204:Q224" si="29">+M204*P204</f>
        <v>21.571428571428573</v>
      </c>
      <c r="R204" s="26">
        <f t="shared" si="26"/>
        <v>21.571428571428573</v>
      </c>
      <c r="S204" s="26">
        <f t="shared" si="27"/>
        <v>21.571428571428573</v>
      </c>
      <c r="T204" s="29"/>
      <c r="U204" s="29"/>
      <c r="V204" s="98"/>
      <c r="W204" s="187">
        <f t="shared" ref="W204:W267" si="30">IF(P204=100%,2,0)</f>
        <v>2</v>
      </c>
      <c r="X204" s="187">
        <f t="shared" si="24"/>
        <v>0</v>
      </c>
      <c r="Y204" s="188" t="str">
        <f t="shared" ref="Y204:Y267" si="31">IF(W204+X204&gt;1,"CUMPLIDA",IF(X204=1,"EN TERMINO","VENCIDA"))</f>
        <v>CUMPLIDA</v>
      </c>
    </row>
    <row r="205" spans="1:25" ht="60.75" customHeight="1" thickBot="1">
      <c r="A205" s="656"/>
      <c r="B205" s="659"/>
      <c r="C205" s="686"/>
      <c r="D205" s="640"/>
      <c r="E205" s="640"/>
      <c r="F205" s="634"/>
      <c r="G205" s="634"/>
      <c r="H205" s="207" t="s">
        <v>1087</v>
      </c>
      <c r="I205" s="316" t="s">
        <v>1088</v>
      </c>
      <c r="J205" s="317">
        <v>662</v>
      </c>
      <c r="K205" s="210">
        <v>40179</v>
      </c>
      <c r="L205" s="210">
        <v>40543</v>
      </c>
      <c r="M205" s="128">
        <f t="shared" si="28"/>
        <v>52</v>
      </c>
      <c r="N205" s="636"/>
      <c r="O205" s="129">
        <v>662</v>
      </c>
      <c r="P205" s="130">
        <f t="shared" si="25"/>
        <v>1</v>
      </c>
      <c r="Q205" s="131">
        <f t="shared" si="29"/>
        <v>52</v>
      </c>
      <c r="R205" s="131">
        <f t="shared" si="26"/>
        <v>52</v>
      </c>
      <c r="S205" s="131">
        <f t="shared" si="27"/>
        <v>52</v>
      </c>
      <c r="T205" s="132"/>
      <c r="U205" s="132"/>
      <c r="V205" s="318"/>
      <c r="W205" s="134">
        <f t="shared" si="30"/>
        <v>2</v>
      </c>
      <c r="X205" s="134">
        <f t="shared" si="24"/>
        <v>0</v>
      </c>
      <c r="Y205" s="135" t="str">
        <f t="shared" si="31"/>
        <v>CUMPLIDA</v>
      </c>
    </row>
    <row r="206" spans="1:25" ht="98.25" customHeight="1">
      <c r="A206" s="654">
        <v>43</v>
      </c>
      <c r="B206" s="657">
        <v>1405001</v>
      </c>
      <c r="C206" s="685" t="s">
        <v>1089</v>
      </c>
      <c r="D206" s="639" t="s">
        <v>1090</v>
      </c>
      <c r="E206" s="639" t="s">
        <v>1091</v>
      </c>
      <c r="F206" s="203" t="s">
        <v>1092</v>
      </c>
      <c r="G206" s="203" t="s">
        <v>1093</v>
      </c>
      <c r="H206" s="203" t="s">
        <v>1094</v>
      </c>
      <c r="I206" s="204" t="s">
        <v>512</v>
      </c>
      <c r="J206" s="204">
        <v>1</v>
      </c>
      <c r="K206" s="206">
        <v>40132</v>
      </c>
      <c r="L206" s="206">
        <v>40178</v>
      </c>
      <c r="M206" s="117">
        <f t="shared" si="28"/>
        <v>6.5714285714285712</v>
      </c>
      <c r="N206" s="304" t="s">
        <v>1070</v>
      </c>
      <c r="O206" s="261">
        <v>1</v>
      </c>
      <c r="P206" s="119">
        <f t="shared" si="25"/>
        <v>1</v>
      </c>
      <c r="Q206" s="120">
        <f t="shared" si="29"/>
        <v>6.5714285714285712</v>
      </c>
      <c r="R206" s="120">
        <f t="shared" si="26"/>
        <v>6.5714285714285712</v>
      </c>
      <c r="S206" s="120">
        <f t="shared" si="27"/>
        <v>6.5714285714285712</v>
      </c>
      <c r="T206" s="121"/>
      <c r="U206" s="121"/>
      <c r="V206" s="309"/>
      <c r="W206" s="123">
        <f t="shared" si="30"/>
        <v>2</v>
      </c>
      <c r="X206" s="123">
        <f t="shared" si="24"/>
        <v>0</v>
      </c>
      <c r="Y206" s="124" t="str">
        <f t="shared" si="31"/>
        <v>CUMPLIDA</v>
      </c>
    </row>
    <row r="207" spans="1:25" ht="111" customHeight="1" thickBot="1">
      <c r="A207" s="656"/>
      <c r="B207" s="659"/>
      <c r="C207" s="686"/>
      <c r="D207" s="640"/>
      <c r="E207" s="640"/>
      <c r="F207" s="207" t="s">
        <v>1095</v>
      </c>
      <c r="G207" s="207" t="s">
        <v>1096</v>
      </c>
      <c r="H207" s="207" t="s">
        <v>1097</v>
      </c>
      <c r="I207" s="208" t="s">
        <v>1098</v>
      </c>
      <c r="J207" s="208">
        <v>6</v>
      </c>
      <c r="K207" s="210">
        <v>40162</v>
      </c>
      <c r="L207" s="210">
        <v>40527</v>
      </c>
      <c r="M207" s="128">
        <f t="shared" si="28"/>
        <v>52.142857142857146</v>
      </c>
      <c r="N207" s="306" t="s">
        <v>1070</v>
      </c>
      <c r="O207" s="278">
        <v>6</v>
      </c>
      <c r="P207" s="130">
        <f t="shared" si="25"/>
        <v>1</v>
      </c>
      <c r="Q207" s="131">
        <f t="shared" si="29"/>
        <v>52.142857142857146</v>
      </c>
      <c r="R207" s="131">
        <f t="shared" si="26"/>
        <v>52.142857142857146</v>
      </c>
      <c r="S207" s="131">
        <f t="shared" si="27"/>
        <v>52.142857142857146</v>
      </c>
      <c r="T207" s="132"/>
      <c r="U207" s="132"/>
      <c r="V207" s="318"/>
      <c r="W207" s="134">
        <f t="shared" si="30"/>
        <v>2</v>
      </c>
      <c r="X207" s="134">
        <f t="shared" si="24"/>
        <v>0</v>
      </c>
      <c r="Y207" s="135" t="str">
        <f t="shared" si="31"/>
        <v>CUMPLIDA</v>
      </c>
    </row>
    <row r="208" spans="1:25" ht="80.25" customHeight="1">
      <c r="A208" s="654">
        <v>45</v>
      </c>
      <c r="B208" s="657">
        <v>1102002</v>
      </c>
      <c r="C208" s="685" t="s">
        <v>1099</v>
      </c>
      <c r="D208" s="639" t="s">
        <v>1100</v>
      </c>
      <c r="E208" s="639" t="s">
        <v>1101</v>
      </c>
      <c r="F208" s="633" t="s">
        <v>1102</v>
      </c>
      <c r="G208" s="633" t="s">
        <v>1103</v>
      </c>
      <c r="H208" s="203" t="s">
        <v>1104</v>
      </c>
      <c r="I208" s="204" t="s">
        <v>1105</v>
      </c>
      <c r="J208" s="204">
        <v>1</v>
      </c>
      <c r="K208" s="319">
        <v>40086</v>
      </c>
      <c r="L208" s="319">
        <v>40208</v>
      </c>
      <c r="M208" s="117">
        <f t="shared" si="28"/>
        <v>17.428571428571427</v>
      </c>
      <c r="N208" s="635" t="s">
        <v>1106</v>
      </c>
      <c r="O208" s="261">
        <v>1</v>
      </c>
      <c r="P208" s="119">
        <f t="shared" si="25"/>
        <v>1</v>
      </c>
      <c r="Q208" s="120">
        <f t="shared" si="29"/>
        <v>17.428571428571427</v>
      </c>
      <c r="R208" s="120">
        <f t="shared" si="26"/>
        <v>17.428571428571427</v>
      </c>
      <c r="S208" s="120">
        <f t="shared" si="27"/>
        <v>17.428571428571427</v>
      </c>
      <c r="T208" s="121"/>
      <c r="U208" s="121"/>
      <c r="V208" s="320"/>
      <c r="W208" s="123">
        <f t="shared" si="30"/>
        <v>2</v>
      </c>
      <c r="X208" s="123">
        <f t="shared" si="24"/>
        <v>0</v>
      </c>
      <c r="Y208" s="124" t="str">
        <f t="shared" si="31"/>
        <v>CUMPLIDA</v>
      </c>
    </row>
    <row r="209" spans="1:25" ht="71.25" customHeight="1" thickBot="1">
      <c r="A209" s="656"/>
      <c r="B209" s="659"/>
      <c r="C209" s="686"/>
      <c r="D209" s="640"/>
      <c r="E209" s="640"/>
      <c r="F209" s="634"/>
      <c r="G209" s="634"/>
      <c r="H209" s="207" t="s">
        <v>1107</v>
      </c>
      <c r="I209" s="208" t="s">
        <v>1108</v>
      </c>
      <c r="J209" s="208">
        <v>1</v>
      </c>
      <c r="K209" s="321">
        <v>40210</v>
      </c>
      <c r="L209" s="321">
        <v>40451</v>
      </c>
      <c r="M209" s="128">
        <f t="shared" si="28"/>
        <v>34.428571428571431</v>
      </c>
      <c r="N209" s="636"/>
      <c r="O209" s="314">
        <v>1</v>
      </c>
      <c r="P209" s="130">
        <f t="shared" si="25"/>
        <v>1</v>
      </c>
      <c r="Q209" s="131">
        <f t="shared" si="29"/>
        <v>34.428571428571431</v>
      </c>
      <c r="R209" s="131">
        <f t="shared" si="26"/>
        <v>34.428571428571431</v>
      </c>
      <c r="S209" s="131">
        <f t="shared" si="27"/>
        <v>34.428571428571431</v>
      </c>
      <c r="T209" s="132"/>
      <c r="U209" s="132"/>
      <c r="V209" s="318"/>
      <c r="W209" s="134">
        <f t="shared" si="30"/>
        <v>2</v>
      </c>
      <c r="X209" s="134">
        <f t="shared" si="24"/>
        <v>0</v>
      </c>
      <c r="Y209" s="135" t="str">
        <f t="shared" si="31"/>
        <v>CUMPLIDA</v>
      </c>
    </row>
    <row r="210" spans="1:25" s="43" customFormat="1" ht="168.75" customHeight="1" thickBot="1">
      <c r="A210" s="136">
        <v>49</v>
      </c>
      <c r="B210" s="137">
        <v>2205100</v>
      </c>
      <c r="C210" s="214" t="s">
        <v>1109</v>
      </c>
      <c r="D210" s="214" t="s">
        <v>1110</v>
      </c>
      <c r="E210" s="214" t="s">
        <v>1111</v>
      </c>
      <c r="F210" s="249" t="s">
        <v>1112</v>
      </c>
      <c r="G210" s="249" t="s">
        <v>1113</v>
      </c>
      <c r="H210" s="249" t="s">
        <v>1114</v>
      </c>
      <c r="I210" s="250" t="s">
        <v>1115</v>
      </c>
      <c r="J210" s="250">
        <v>192</v>
      </c>
      <c r="K210" s="251">
        <v>40066</v>
      </c>
      <c r="L210" s="251">
        <v>40237</v>
      </c>
      <c r="M210" s="143">
        <f t="shared" si="28"/>
        <v>24.428571428571427</v>
      </c>
      <c r="N210" s="252" t="s">
        <v>556</v>
      </c>
      <c r="O210" s="154">
        <v>192</v>
      </c>
      <c r="P210" s="146">
        <f t="shared" si="25"/>
        <v>1</v>
      </c>
      <c r="Q210" s="147">
        <f t="shared" si="29"/>
        <v>24.428571428571427</v>
      </c>
      <c r="R210" s="147">
        <f t="shared" si="26"/>
        <v>24.428571428571427</v>
      </c>
      <c r="S210" s="147">
        <f t="shared" si="27"/>
        <v>24.428571428571427</v>
      </c>
      <c r="T210" s="148"/>
      <c r="U210" s="148"/>
      <c r="V210" s="322"/>
      <c r="W210" s="150">
        <f t="shared" si="30"/>
        <v>2</v>
      </c>
      <c r="X210" s="150">
        <f t="shared" si="24"/>
        <v>0</v>
      </c>
      <c r="Y210" s="151" t="str">
        <f t="shared" si="31"/>
        <v>CUMPLIDA</v>
      </c>
    </row>
    <row r="211" spans="1:25" ht="84.75" customHeight="1">
      <c r="A211" s="654">
        <v>52</v>
      </c>
      <c r="B211" s="657">
        <v>2101002</v>
      </c>
      <c r="C211" s="683" t="s">
        <v>1116</v>
      </c>
      <c r="D211" s="639" t="s">
        <v>1117</v>
      </c>
      <c r="E211" s="639" t="s">
        <v>1118</v>
      </c>
      <c r="F211" s="203" t="s">
        <v>1119</v>
      </c>
      <c r="G211" s="285" t="s">
        <v>1120</v>
      </c>
      <c r="H211" s="633" t="s">
        <v>1121</v>
      </c>
      <c r="I211" s="204" t="s">
        <v>1122</v>
      </c>
      <c r="J211" s="204">
        <v>1</v>
      </c>
      <c r="K211" s="206">
        <v>40179</v>
      </c>
      <c r="L211" s="206">
        <v>40268</v>
      </c>
      <c r="M211" s="117">
        <f t="shared" si="28"/>
        <v>12.714285714285714</v>
      </c>
      <c r="N211" s="240" t="s">
        <v>1030</v>
      </c>
      <c r="O211" s="178">
        <v>1</v>
      </c>
      <c r="P211" s="119">
        <f t="shared" si="25"/>
        <v>1</v>
      </c>
      <c r="Q211" s="120">
        <f t="shared" si="29"/>
        <v>12.714285714285714</v>
      </c>
      <c r="R211" s="120">
        <f t="shared" si="26"/>
        <v>12.714285714285714</v>
      </c>
      <c r="S211" s="120">
        <f t="shared" si="27"/>
        <v>12.714285714285714</v>
      </c>
      <c r="T211" s="121"/>
      <c r="U211" s="121"/>
      <c r="V211" s="323"/>
      <c r="W211" s="123">
        <f t="shared" si="30"/>
        <v>2</v>
      </c>
      <c r="X211" s="123">
        <f t="shared" si="24"/>
        <v>0</v>
      </c>
      <c r="Y211" s="124" t="str">
        <f t="shared" si="31"/>
        <v>CUMPLIDA</v>
      </c>
    </row>
    <row r="212" spans="1:25" ht="71.25" customHeight="1" thickBot="1">
      <c r="A212" s="656"/>
      <c r="B212" s="659"/>
      <c r="C212" s="684"/>
      <c r="D212" s="640"/>
      <c r="E212" s="640"/>
      <c r="F212" s="313" t="s">
        <v>1123</v>
      </c>
      <c r="G212" s="207" t="s">
        <v>1124</v>
      </c>
      <c r="H212" s="634"/>
      <c r="I212" s="208" t="s">
        <v>1122</v>
      </c>
      <c r="J212" s="208">
        <v>1</v>
      </c>
      <c r="K212" s="210">
        <v>40179</v>
      </c>
      <c r="L212" s="210">
        <v>40268</v>
      </c>
      <c r="M212" s="128">
        <f t="shared" si="28"/>
        <v>12.714285714285714</v>
      </c>
      <c r="N212" s="211" t="s">
        <v>486</v>
      </c>
      <c r="O212" s="278">
        <v>1</v>
      </c>
      <c r="P212" s="130">
        <f t="shared" si="25"/>
        <v>1</v>
      </c>
      <c r="Q212" s="131">
        <f t="shared" si="29"/>
        <v>12.714285714285714</v>
      </c>
      <c r="R212" s="131">
        <f t="shared" si="26"/>
        <v>12.714285714285714</v>
      </c>
      <c r="S212" s="131">
        <f t="shared" si="27"/>
        <v>12.714285714285714</v>
      </c>
      <c r="T212" s="132"/>
      <c r="U212" s="132"/>
      <c r="V212" s="324"/>
      <c r="W212" s="134">
        <f t="shared" si="30"/>
        <v>2</v>
      </c>
      <c r="X212" s="134">
        <f t="shared" si="24"/>
        <v>0</v>
      </c>
      <c r="Y212" s="135" t="str">
        <f t="shared" si="31"/>
        <v>CUMPLIDA</v>
      </c>
    </row>
    <row r="213" spans="1:25" ht="54" customHeight="1">
      <c r="A213" s="654">
        <v>53</v>
      </c>
      <c r="B213" s="657">
        <v>1202001</v>
      </c>
      <c r="C213" s="639" t="s">
        <v>1125</v>
      </c>
      <c r="D213" s="639" t="s">
        <v>1126</v>
      </c>
      <c r="E213" s="639" t="s">
        <v>1127</v>
      </c>
      <c r="F213" s="633" t="s">
        <v>1128</v>
      </c>
      <c r="G213" s="633" t="s">
        <v>1129</v>
      </c>
      <c r="H213" s="203" t="s">
        <v>1130</v>
      </c>
      <c r="I213" s="204" t="s">
        <v>485</v>
      </c>
      <c r="J213" s="204">
        <v>1</v>
      </c>
      <c r="K213" s="206">
        <v>40087</v>
      </c>
      <c r="L213" s="206">
        <v>40178</v>
      </c>
      <c r="M213" s="117">
        <f t="shared" si="28"/>
        <v>13</v>
      </c>
      <c r="N213" s="240" t="s">
        <v>1131</v>
      </c>
      <c r="O213" s="270">
        <v>1</v>
      </c>
      <c r="P213" s="119">
        <f t="shared" si="25"/>
        <v>1</v>
      </c>
      <c r="Q213" s="120">
        <f t="shared" si="29"/>
        <v>13</v>
      </c>
      <c r="R213" s="120">
        <f t="shared" si="26"/>
        <v>13</v>
      </c>
      <c r="S213" s="120">
        <f t="shared" si="27"/>
        <v>13</v>
      </c>
      <c r="T213" s="121"/>
      <c r="U213" s="121"/>
      <c r="V213" s="323"/>
      <c r="W213" s="123">
        <f t="shared" si="30"/>
        <v>2</v>
      </c>
      <c r="X213" s="123">
        <f t="shared" si="24"/>
        <v>0</v>
      </c>
      <c r="Y213" s="124" t="str">
        <f t="shared" si="31"/>
        <v>CUMPLIDA</v>
      </c>
    </row>
    <row r="214" spans="1:25" s="43" customFormat="1" ht="78" customHeight="1" thickBot="1">
      <c r="A214" s="656"/>
      <c r="B214" s="659"/>
      <c r="C214" s="640"/>
      <c r="D214" s="640"/>
      <c r="E214" s="640"/>
      <c r="F214" s="634"/>
      <c r="G214" s="634"/>
      <c r="H214" s="207" t="s">
        <v>1132</v>
      </c>
      <c r="I214" s="208" t="s">
        <v>1133</v>
      </c>
      <c r="J214" s="209">
        <v>1</v>
      </c>
      <c r="K214" s="210">
        <v>40544</v>
      </c>
      <c r="L214" s="210">
        <v>40908</v>
      </c>
      <c r="M214" s="128">
        <f t="shared" si="28"/>
        <v>52</v>
      </c>
      <c r="N214" s="211" t="s">
        <v>486</v>
      </c>
      <c r="O214" s="129">
        <v>0</v>
      </c>
      <c r="P214" s="130">
        <f t="shared" si="25"/>
        <v>0</v>
      </c>
      <c r="Q214" s="131">
        <f t="shared" si="29"/>
        <v>0</v>
      </c>
      <c r="R214" s="131">
        <f t="shared" si="26"/>
        <v>0</v>
      </c>
      <c r="S214" s="131">
        <f t="shared" si="27"/>
        <v>0</v>
      </c>
      <c r="T214" s="132"/>
      <c r="U214" s="132"/>
      <c r="V214" s="318"/>
      <c r="W214" s="134">
        <f t="shared" si="30"/>
        <v>0</v>
      </c>
      <c r="X214" s="134">
        <f t="shared" si="24"/>
        <v>1</v>
      </c>
      <c r="Y214" s="135" t="str">
        <f t="shared" si="31"/>
        <v>EN TERMINO</v>
      </c>
    </row>
    <row r="215" spans="1:25" s="43" customFormat="1" ht="81.75" customHeight="1">
      <c r="A215" s="654">
        <v>57</v>
      </c>
      <c r="B215" s="657">
        <v>1804002</v>
      </c>
      <c r="C215" s="639" t="s">
        <v>1134</v>
      </c>
      <c r="D215" s="639" t="s">
        <v>1135</v>
      </c>
      <c r="E215" s="639" t="s">
        <v>1136</v>
      </c>
      <c r="F215" s="203" t="s">
        <v>1137</v>
      </c>
      <c r="G215" s="285" t="s">
        <v>1138</v>
      </c>
      <c r="H215" s="203" t="s">
        <v>1139</v>
      </c>
      <c r="I215" s="204" t="s">
        <v>1140</v>
      </c>
      <c r="J215" s="204">
        <v>1</v>
      </c>
      <c r="K215" s="206">
        <v>39814</v>
      </c>
      <c r="L215" s="206">
        <v>40024</v>
      </c>
      <c r="M215" s="117">
        <f t="shared" si="28"/>
        <v>30</v>
      </c>
      <c r="N215" s="240" t="s">
        <v>168</v>
      </c>
      <c r="O215" s="178">
        <v>1</v>
      </c>
      <c r="P215" s="119">
        <f t="shared" si="25"/>
        <v>1</v>
      </c>
      <c r="Q215" s="120">
        <f t="shared" si="29"/>
        <v>30</v>
      </c>
      <c r="R215" s="120">
        <f t="shared" si="26"/>
        <v>30</v>
      </c>
      <c r="S215" s="120">
        <f t="shared" si="27"/>
        <v>30</v>
      </c>
      <c r="T215" s="121"/>
      <c r="U215" s="121"/>
      <c r="V215" s="309"/>
      <c r="W215" s="123">
        <f t="shared" si="30"/>
        <v>2</v>
      </c>
      <c r="X215" s="123">
        <f t="shared" si="24"/>
        <v>0</v>
      </c>
      <c r="Y215" s="124" t="str">
        <f t="shared" si="31"/>
        <v>CUMPLIDA</v>
      </c>
    </row>
    <row r="216" spans="1:25" s="43" customFormat="1" ht="87" customHeight="1" thickBot="1">
      <c r="A216" s="656"/>
      <c r="B216" s="659"/>
      <c r="C216" s="640"/>
      <c r="D216" s="640"/>
      <c r="E216" s="640"/>
      <c r="F216" s="207" t="s">
        <v>1141</v>
      </c>
      <c r="G216" s="325" t="s">
        <v>1138</v>
      </c>
      <c r="H216" s="207" t="s">
        <v>1142</v>
      </c>
      <c r="I216" s="208" t="s">
        <v>1140</v>
      </c>
      <c r="J216" s="208">
        <v>1</v>
      </c>
      <c r="K216" s="210">
        <v>39814</v>
      </c>
      <c r="L216" s="210">
        <v>40024</v>
      </c>
      <c r="M216" s="128">
        <f t="shared" si="28"/>
        <v>30</v>
      </c>
      <c r="N216" s="211" t="s">
        <v>168</v>
      </c>
      <c r="O216" s="129">
        <v>1</v>
      </c>
      <c r="P216" s="130">
        <f t="shared" si="25"/>
        <v>1</v>
      </c>
      <c r="Q216" s="131">
        <f t="shared" si="29"/>
        <v>30</v>
      </c>
      <c r="R216" s="131">
        <f t="shared" si="26"/>
        <v>30</v>
      </c>
      <c r="S216" s="131">
        <f t="shared" si="27"/>
        <v>30</v>
      </c>
      <c r="T216" s="132"/>
      <c r="U216" s="132"/>
      <c r="V216" s="318"/>
      <c r="W216" s="134">
        <f t="shared" si="30"/>
        <v>2</v>
      </c>
      <c r="X216" s="134">
        <f t="shared" si="24"/>
        <v>0</v>
      </c>
      <c r="Y216" s="135" t="str">
        <f t="shared" si="31"/>
        <v>CUMPLIDA</v>
      </c>
    </row>
    <row r="217" spans="1:25" s="43" customFormat="1" ht="135" customHeight="1" thickBot="1">
      <c r="A217" s="136">
        <v>58</v>
      </c>
      <c r="B217" s="137">
        <v>1804002</v>
      </c>
      <c r="C217" s="214" t="s">
        <v>1143</v>
      </c>
      <c r="D217" s="214" t="s">
        <v>1144</v>
      </c>
      <c r="E217" s="214" t="s">
        <v>1145</v>
      </c>
      <c r="F217" s="249" t="s">
        <v>1146</v>
      </c>
      <c r="G217" s="255" t="s">
        <v>1147</v>
      </c>
      <c r="H217" s="249" t="s">
        <v>1148</v>
      </c>
      <c r="I217" s="250" t="s">
        <v>1149</v>
      </c>
      <c r="J217" s="250">
        <v>1</v>
      </c>
      <c r="K217" s="251">
        <v>39783</v>
      </c>
      <c r="L217" s="251">
        <v>40147</v>
      </c>
      <c r="M217" s="143">
        <f t="shared" si="28"/>
        <v>52</v>
      </c>
      <c r="N217" s="252" t="s">
        <v>168</v>
      </c>
      <c r="O217" s="326">
        <v>1</v>
      </c>
      <c r="P217" s="146">
        <f t="shared" si="25"/>
        <v>1</v>
      </c>
      <c r="Q217" s="147">
        <f t="shared" si="29"/>
        <v>52</v>
      </c>
      <c r="R217" s="147">
        <f t="shared" si="26"/>
        <v>52</v>
      </c>
      <c r="S217" s="147">
        <f t="shared" si="27"/>
        <v>52</v>
      </c>
      <c r="T217" s="148"/>
      <c r="U217" s="148"/>
      <c r="V217" s="327"/>
      <c r="W217" s="150">
        <f t="shared" si="30"/>
        <v>2</v>
      </c>
      <c r="X217" s="150">
        <f t="shared" si="24"/>
        <v>0</v>
      </c>
      <c r="Y217" s="151" t="str">
        <f t="shared" si="31"/>
        <v>CUMPLIDA</v>
      </c>
    </row>
    <row r="218" spans="1:25" s="43" customFormat="1" ht="99" customHeight="1">
      <c r="A218" s="654">
        <v>59</v>
      </c>
      <c r="B218" s="657">
        <v>1801002</v>
      </c>
      <c r="C218" s="639" t="s">
        <v>1150</v>
      </c>
      <c r="D218" s="639" t="s">
        <v>1151</v>
      </c>
      <c r="E218" s="639" t="s">
        <v>1152</v>
      </c>
      <c r="F218" s="203" t="s">
        <v>1153</v>
      </c>
      <c r="G218" s="285" t="s">
        <v>1154</v>
      </c>
      <c r="H218" s="203" t="s">
        <v>1155</v>
      </c>
      <c r="I218" s="204" t="s">
        <v>1156</v>
      </c>
      <c r="J218" s="204">
        <v>2</v>
      </c>
      <c r="K218" s="206">
        <v>40118</v>
      </c>
      <c r="L218" s="206">
        <v>40482</v>
      </c>
      <c r="M218" s="117">
        <f t="shared" si="28"/>
        <v>52</v>
      </c>
      <c r="N218" s="669" t="s">
        <v>168</v>
      </c>
      <c r="O218" s="295">
        <v>2</v>
      </c>
      <c r="P218" s="119">
        <f t="shared" si="25"/>
        <v>1</v>
      </c>
      <c r="Q218" s="120">
        <f t="shared" si="29"/>
        <v>52</v>
      </c>
      <c r="R218" s="120">
        <f t="shared" si="26"/>
        <v>52</v>
      </c>
      <c r="S218" s="120">
        <f t="shared" si="27"/>
        <v>52</v>
      </c>
      <c r="T218" s="121"/>
      <c r="U218" s="121"/>
      <c r="V218" s="309"/>
      <c r="W218" s="123">
        <f t="shared" si="30"/>
        <v>2</v>
      </c>
      <c r="X218" s="123">
        <f t="shared" si="24"/>
        <v>0</v>
      </c>
      <c r="Y218" s="124" t="str">
        <f t="shared" si="31"/>
        <v>CUMPLIDA</v>
      </c>
    </row>
    <row r="219" spans="1:25" s="43" customFormat="1" ht="79.5" customHeight="1" thickBot="1">
      <c r="A219" s="656"/>
      <c r="B219" s="659"/>
      <c r="C219" s="640"/>
      <c r="D219" s="640"/>
      <c r="E219" s="640"/>
      <c r="F219" s="207" t="s">
        <v>1157</v>
      </c>
      <c r="G219" s="325" t="s">
        <v>1158</v>
      </c>
      <c r="H219" s="207" t="s">
        <v>1159</v>
      </c>
      <c r="I219" s="208" t="s">
        <v>1160</v>
      </c>
      <c r="J219" s="208">
        <v>173</v>
      </c>
      <c r="K219" s="210">
        <v>40178</v>
      </c>
      <c r="L219" s="210">
        <v>40543</v>
      </c>
      <c r="M219" s="128">
        <f t="shared" si="28"/>
        <v>52.142857142857146</v>
      </c>
      <c r="N219" s="670"/>
      <c r="O219" s="129">
        <v>136</v>
      </c>
      <c r="P219" s="130">
        <f t="shared" si="25"/>
        <v>0.78612716763005785</v>
      </c>
      <c r="Q219" s="131">
        <f t="shared" si="29"/>
        <v>40.990916597853023</v>
      </c>
      <c r="R219" s="131">
        <f t="shared" si="26"/>
        <v>40.990916597853023</v>
      </c>
      <c r="S219" s="131">
        <f t="shared" si="27"/>
        <v>52.142857142857146</v>
      </c>
      <c r="T219" s="132"/>
      <c r="U219" s="132"/>
      <c r="V219" s="98" t="s">
        <v>1530</v>
      </c>
      <c r="W219" s="134">
        <f t="shared" si="30"/>
        <v>0</v>
      </c>
      <c r="X219" s="134">
        <f t="shared" si="24"/>
        <v>0</v>
      </c>
      <c r="Y219" s="135" t="str">
        <f t="shared" si="31"/>
        <v>VENCIDA</v>
      </c>
    </row>
    <row r="220" spans="1:25" s="32" customFormat="1" ht="119.25" customHeight="1" thickBot="1">
      <c r="A220" s="136">
        <v>61</v>
      </c>
      <c r="B220" s="137">
        <v>1802002</v>
      </c>
      <c r="C220" s="214" t="s">
        <v>1161</v>
      </c>
      <c r="D220" s="214" t="s">
        <v>1162</v>
      </c>
      <c r="E220" s="214" t="s">
        <v>1163</v>
      </c>
      <c r="F220" s="249" t="s">
        <v>1164</v>
      </c>
      <c r="G220" s="255" t="s">
        <v>1165</v>
      </c>
      <c r="H220" s="249" t="s">
        <v>1166</v>
      </c>
      <c r="I220" s="250" t="s">
        <v>1167</v>
      </c>
      <c r="J220" s="250">
        <v>17</v>
      </c>
      <c r="K220" s="251">
        <v>40057</v>
      </c>
      <c r="L220" s="251">
        <v>40178</v>
      </c>
      <c r="M220" s="143">
        <f t="shared" si="28"/>
        <v>17.285714285714285</v>
      </c>
      <c r="N220" s="252" t="s">
        <v>168</v>
      </c>
      <c r="O220" s="145">
        <v>17</v>
      </c>
      <c r="P220" s="146">
        <f t="shared" si="25"/>
        <v>1</v>
      </c>
      <c r="Q220" s="147">
        <f t="shared" si="29"/>
        <v>17.285714285714285</v>
      </c>
      <c r="R220" s="147">
        <f t="shared" si="26"/>
        <v>17.285714285714285</v>
      </c>
      <c r="S220" s="147">
        <f t="shared" si="27"/>
        <v>17.285714285714285</v>
      </c>
      <c r="T220" s="148"/>
      <c r="U220" s="148"/>
      <c r="V220" s="327"/>
      <c r="W220" s="150">
        <f t="shared" si="30"/>
        <v>2</v>
      </c>
      <c r="X220" s="150">
        <f t="shared" si="24"/>
        <v>0</v>
      </c>
      <c r="Y220" s="151" t="str">
        <f t="shared" si="31"/>
        <v>CUMPLIDA</v>
      </c>
    </row>
    <row r="221" spans="1:25" s="30" customFormat="1" ht="163.5" customHeight="1">
      <c r="A221" s="654">
        <v>62</v>
      </c>
      <c r="B221" s="657">
        <v>1202002</v>
      </c>
      <c r="C221" s="328" t="s">
        <v>1168</v>
      </c>
      <c r="D221" s="660" t="s">
        <v>1169</v>
      </c>
      <c r="E221" s="660" t="s">
        <v>1170</v>
      </c>
      <c r="F221" s="329" t="s">
        <v>1171</v>
      </c>
      <c r="G221" s="285" t="s">
        <v>1172</v>
      </c>
      <c r="H221" s="203" t="s">
        <v>1173</v>
      </c>
      <c r="I221" s="204" t="s">
        <v>1055</v>
      </c>
      <c r="J221" s="204">
        <v>2</v>
      </c>
      <c r="K221" s="239">
        <v>40179</v>
      </c>
      <c r="L221" s="239">
        <v>40268</v>
      </c>
      <c r="M221" s="117">
        <f t="shared" si="28"/>
        <v>12.714285714285714</v>
      </c>
      <c r="N221" s="117" t="s">
        <v>623</v>
      </c>
      <c r="O221" s="286">
        <v>2</v>
      </c>
      <c r="P221" s="119">
        <f t="shared" si="25"/>
        <v>1</v>
      </c>
      <c r="Q221" s="120">
        <f t="shared" si="29"/>
        <v>12.714285714285714</v>
      </c>
      <c r="R221" s="120">
        <f t="shared" si="26"/>
        <v>12.714285714285714</v>
      </c>
      <c r="S221" s="120">
        <f t="shared" si="27"/>
        <v>12.714285714285714</v>
      </c>
      <c r="T221" s="121"/>
      <c r="U221" s="121"/>
      <c r="V221" s="309"/>
      <c r="W221" s="123">
        <f t="shared" si="30"/>
        <v>2</v>
      </c>
      <c r="X221" s="123">
        <f t="shared" si="24"/>
        <v>0</v>
      </c>
      <c r="Y221" s="124" t="str">
        <f t="shared" si="31"/>
        <v>CUMPLIDA</v>
      </c>
    </row>
    <row r="222" spans="1:25" s="30" customFormat="1" ht="109.5" customHeight="1">
      <c r="A222" s="655"/>
      <c r="B222" s="658"/>
      <c r="C222" s="51" t="s">
        <v>1174</v>
      </c>
      <c r="D222" s="661"/>
      <c r="E222" s="661"/>
      <c r="F222" s="101" t="s">
        <v>1175</v>
      </c>
      <c r="G222" s="101" t="s">
        <v>1176</v>
      </c>
      <c r="H222" s="101" t="s">
        <v>1177</v>
      </c>
      <c r="I222" s="38" t="s">
        <v>493</v>
      </c>
      <c r="J222" s="38">
        <v>1</v>
      </c>
      <c r="K222" s="110">
        <v>40132</v>
      </c>
      <c r="L222" s="110">
        <v>40178</v>
      </c>
      <c r="M222" s="83">
        <f t="shared" si="28"/>
        <v>6.5714285714285712</v>
      </c>
      <c r="N222" s="109" t="s">
        <v>1044</v>
      </c>
      <c r="O222" s="91">
        <v>1</v>
      </c>
      <c r="P222" s="28">
        <f t="shared" si="25"/>
        <v>1</v>
      </c>
      <c r="Q222" s="26">
        <f t="shared" si="29"/>
        <v>6.5714285714285712</v>
      </c>
      <c r="R222" s="26">
        <f t="shared" si="26"/>
        <v>6.5714285714285712</v>
      </c>
      <c r="S222" s="26">
        <f t="shared" si="27"/>
        <v>6.5714285714285712</v>
      </c>
      <c r="T222" s="29"/>
      <c r="U222" s="29"/>
      <c r="V222" s="98"/>
      <c r="W222" s="187">
        <f t="shared" si="30"/>
        <v>2</v>
      </c>
      <c r="X222" s="187">
        <f t="shared" si="24"/>
        <v>0</v>
      </c>
      <c r="Y222" s="188" t="str">
        <f t="shared" si="31"/>
        <v>CUMPLIDA</v>
      </c>
    </row>
    <row r="223" spans="1:25" ht="139.5" customHeight="1" thickBot="1">
      <c r="A223" s="656"/>
      <c r="B223" s="659"/>
      <c r="C223" s="330" t="s">
        <v>1178</v>
      </c>
      <c r="D223" s="662"/>
      <c r="E223" s="662"/>
      <c r="F223" s="207" t="s">
        <v>1179</v>
      </c>
      <c r="G223" s="207" t="s">
        <v>1180</v>
      </c>
      <c r="H223" s="207" t="s">
        <v>1181</v>
      </c>
      <c r="I223" s="208" t="s">
        <v>1182</v>
      </c>
      <c r="J223" s="208">
        <v>1</v>
      </c>
      <c r="K223" s="245">
        <v>40132</v>
      </c>
      <c r="L223" s="245">
        <v>40497</v>
      </c>
      <c r="M223" s="128">
        <f t="shared" si="28"/>
        <v>52.142857142857146</v>
      </c>
      <c r="N223" s="128" t="s">
        <v>623</v>
      </c>
      <c r="O223" s="129">
        <v>1</v>
      </c>
      <c r="P223" s="130">
        <f t="shared" si="25"/>
        <v>1</v>
      </c>
      <c r="Q223" s="131">
        <f t="shared" si="29"/>
        <v>52.142857142857146</v>
      </c>
      <c r="R223" s="131">
        <f t="shared" si="26"/>
        <v>52.142857142857146</v>
      </c>
      <c r="S223" s="131">
        <f t="shared" si="27"/>
        <v>52.142857142857146</v>
      </c>
      <c r="T223" s="132"/>
      <c r="U223" s="132"/>
      <c r="V223" s="331"/>
      <c r="W223" s="134">
        <f t="shared" si="30"/>
        <v>2</v>
      </c>
      <c r="X223" s="134">
        <f t="shared" si="24"/>
        <v>0</v>
      </c>
      <c r="Y223" s="135" t="str">
        <f t="shared" si="31"/>
        <v>CUMPLIDA</v>
      </c>
    </row>
    <row r="224" spans="1:25" s="41" customFormat="1" ht="372.75" customHeight="1" thickBot="1">
      <c r="A224" s="276">
        <v>63</v>
      </c>
      <c r="B224" s="137">
        <v>1202002</v>
      </c>
      <c r="C224" s="214" t="s">
        <v>1183</v>
      </c>
      <c r="D224" s="138" t="s">
        <v>1184</v>
      </c>
      <c r="E224" s="138" t="s">
        <v>1185</v>
      </c>
      <c r="F224" s="249" t="s">
        <v>1186</v>
      </c>
      <c r="G224" s="249" t="s">
        <v>1187</v>
      </c>
      <c r="H224" s="249" t="s">
        <v>1188</v>
      </c>
      <c r="I224" s="250" t="s">
        <v>1189</v>
      </c>
      <c r="J224" s="257">
        <v>1</v>
      </c>
      <c r="K224" s="277">
        <v>40086</v>
      </c>
      <c r="L224" s="277">
        <v>40178</v>
      </c>
      <c r="M224" s="143">
        <f t="shared" si="28"/>
        <v>13.142857142857142</v>
      </c>
      <c r="N224" s="252" t="s">
        <v>890</v>
      </c>
      <c r="O224" s="332">
        <v>1</v>
      </c>
      <c r="P224" s="146">
        <f>IF(O224/J224&gt;1,1,+O224/J224)</f>
        <v>1</v>
      </c>
      <c r="Q224" s="147">
        <f t="shared" si="29"/>
        <v>13.142857142857142</v>
      </c>
      <c r="R224" s="147">
        <f>IF(L224&lt;=$T$9,Q224,0)</f>
        <v>13.142857142857142</v>
      </c>
      <c r="S224" s="147">
        <f>IF($T$9&gt;=L224,M224,0)</f>
        <v>13.142857142857142</v>
      </c>
      <c r="T224" s="148"/>
      <c r="U224" s="148"/>
      <c r="V224" s="322"/>
      <c r="W224" s="150">
        <f t="shared" si="30"/>
        <v>2</v>
      </c>
      <c r="X224" s="150">
        <f t="shared" si="24"/>
        <v>0</v>
      </c>
      <c r="Y224" s="151" t="str">
        <f t="shared" si="31"/>
        <v>CUMPLIDA</v>
      </c>
    </row>
    <row r="225" spans="1:25" s="52" customFormat="1" ht="21.75" customHeight="1" thickBot="1">
      <c r="A225" s="663" t="s">
        <v>1190</v>
      </c>
      <c r="B225" s="664"/>
      <c r="C225" s="664"/>
      <c r="D225" s="664"/>
      <c r="E225" s="664"/>
      <c r="F225" s="664"/>
      <c r="G225" s="664"/>
      <c r="H225" s="664"/>
      <c r="I225" s="664"/>
      <c r="J225" s="664"/>
      <c r="K225" s="664"/>
      <c r="L225" s="664"/>
      <c r="M225" s="664"/>
      <c r="N225" s="665"/>
      <c r="O225" s="666"/>
      <c r="P225" s="667"/>
      <c r="Q225" s="667"/>
      <c r="R225" s="667"/>
      <c r="S225" s="667"/>
      <c r="T225" s="667"/>
      <c r="U225" s="667"/>
      <c r="V225" s="668"/>
      <c r="Y225" s="63"/>
    </row>
    <row r="226" spans="1:25" s="52" customFormat="1" ht="111.75" customHeight="1">
      <c r="A226" s="735" t="s">
        <v>1373</v>
      </c>
      <c r="B226" s="738">
        <v>1907001</v>
      </c>
      <c r="C226" s="738" t="s">
        <v>1374</v>
      </c>
      <c r="D226" s="712" t="s">
        <v>1375</v>
      </c>
      <c r="E226" s="712" t="s">
        <v>1376</v>
      </c>
      <c r="F226" s="740" t="s">
        <v>1377</v>
      </c>
      <c r="G226" s="740" t="s">
        <v>1378</v>
      </c>
      <c r="H226" s="203" t="s">
        <v>1379</v>
      </c>
      <c r="I226" s="204" t="s">
        <v>1380</v>
      </c>
      <c r="J226" s="205">
        <v>1</v>
      </c>
      <c r="K226" s="333">
        <v>39569</v>
      </c>
      <c r="L226" s="333">
        <v>39813</v>
      </c>
      <c r="M226" s="120">
        <f>(+L226-K226)/7</f>
        <v>34.857142857142854</v>
      </c>
      <c r="N226" s="833" t="s">
        <v>1381</v>
      </c>
      <c r="O226" s="334">
        <v>1</v>
      </c>
      <c r="P226" s="119">
        <f t="shared" ref="P226:P252" si="32">IF(O226/J226&gt;1,1,+O226/J226)</f>
        <v>1</v>
      </c>
      <c r="Q226" s="120">
        <f t="shared" ref="Q226" si="33">+M226*P226</f>
        <v>34.857142857142854</v>
      </c>
      <c r="R226" s="120">
        <f t="shared" ref="R226" si="34">IF(L226&lt;=$T$9,Q226,0)</f>
        <v>34.857142857142854</v>
      </c>
      <c r="S226" s="120">
        <f t="shared" ref="S226" si="35">IF($T$9&gt;=L226,M226,0)</f>
        <v>34.857142857142854</v>
      </c>
      <c r="T226" s="335"/>
      <c r="U226" s="336"/>
      <c r="V226" s="309"/>
      <c r="W226" s="405">
        <f t="shared" si="30"/>
        <v>2</v>
      </c>
      <c r="X226" s="123">
        <f t="shared" si="24"/>
        <v>0</v>
      </c>
      <c r="Y226" s="403" t="str">
        <f t="shared" si="31"/>
        <v>CUMPLIDA</v>
      </c>
    </row>
    <row r="227" spans="1:25" ht="94.5" customHeight="1">
      <c r="A227" s="774"/>
      <c r="B227" s="775"/>
      <c r="C227" s="775"/>
      <c r="D227" s="713"/>
      <c r="E227" s="713"/>
      <c r="F227" s="832"/>
      <c r="G227" s="832"/>
      <c r="H227" s="101" t="s">
        <v>1382</v>
      </c>
      <c r="I227" s="38" t="s">
        <v>1383</v>
      </c>
      <c r="J227" s="105">
        <v>1</v>
      </c>
      <c r="K227" s="53">
        <v>39904</v>
      </c>
      <c r="L227" s="53">
        <v>40178</v>
      </c>
      <c r="M227" s="26">
        <f>(+L227-K227)/7</f>
        <v>39.142857142857146</v>
      </c>
      <c r="N227" s="834"/>
      <c r="O227" s="93">
        <v>1</v>
      </c>
      <c r="P227" s="108">
        <f t="shared" si="32"/>
        <v>1</v>
      </c>
      <c r="Q227" s="106">
        <f t="shared" ref="Q227" si="36">+M227*P227</f>
        <v>39.142857142857146</v>
      </c>
      <c r="R227" s="106">
        <f t="shared" ref="R227" si="37">IF(L227&lt;=$T$9,Q227,0)</f>
        <v>39.142857142857146</v>
      </c>
      <c r="S227" s="106">
        <f t="shared" ref="S227" si="38">IF($T$9&gt;=L227,M227,0)</f>
        <v>39.142857142857146</v>
      </c>
      <c r="T227" s="54"/>
      <c r="U227" s="100"/>
      <c r="V227" s="90"/>
      <c r="W227" s="187">
        <f t="shared" si="30"/>
        <v>2</v>
      </c>
      <c r="X227" s="187">
        <f t="shared" si="24"/>
        <v>0</v>
      </c>
      <c r="Y227" s="404" t="str">
        <f t="shared" si="31"/>
        <v>CUMPLIDA</v>
      </c>
    </row>
    <row r="228" spans="1:25" ht="94.5" customHeight="1" thickBot="1">
      <c r="A228" s="830"/>
      <c r="B228" s="831"/>
      <c r="C228" s="831"/>
      <c r="D228" s="714"/>
      <c r="E228" s="714"/>
      <c r="F228" s="337" t="s">
        <v>1384</v>
      </c>
      <c r="G228" s="207" t="s">
        <v>1385</v>
      </c>
      <c r="H228" s="207" t="s">
        <v>1386</v>
      </c>
      <c r="I228" s="208" t="s">
        <v>1387</v>
      </c>
      <c r="J228" s="208">
        <v>1</v>
      </c>
      <c r="K228" s="338">
        <v>39685</v>
      </c>
      <c r="L228" s="338">
        <v>40178</v>
      </c>
      <c r="M228" s="131">
        <f>(+L228-K228)/7</f>
        <v>70.428571428571431</v>
      </c>
      <c r="N228" s="835"/>
      <c r="O228" s="339">
        <v>1</v>
      </c>
      <c r="P228" s="169">
        <f t="shared" si="32"/>
        <v>1</v>
      </c>
      <c r="Q228" s="170">
        <f t="shared" ref="Q228" si="39">+M228*P228</f>
        <v>70.428571428571431</v>
      </c>
      <c r="R228" s="170">
        <f t="shared" ref="R228" si="40">IF(L228&lt;=$T$9,Q228,0)</f>
        <v>70.428571428571431</v>
      </c>
      <c r="S228" s="170">
        <f t="shared" ref="S228" si="41">IF($T$9&gt;=L228,M228,0)</f>
        <v>70.428571428571431</v>
      </c>
      <c r="T228" s="340"/>
      <c r="U228" s="341"/>
      <c r="V228" s="342"/>
      <c r="W228" s="134">
        <f t="shared" si="30"/>
        <v>2</v>
      </c>
      <c r="X228" s="134">
        <f t="shared" si="24"/>
        <v>0</v>
      </c>
      <c r="Y228" s="135" t="str">
        <f t="shared" si="31"/>
        <v>CUMPLIDA</v>
      </c>
    </row>
    <row r="229" spans="1:25" ht="107.25" customHeight="1">
      <c r="A229" s="819" t="s">
        <v>1388</v>
      </c>
      <c r="B229" s="822">
        <v>1601003</v>
      </c>
      <c r="C229" s="343" t="s">
        <v>1389</v>
      </c>
      <c r="D229" s="344" t="s">
        <v>1390</v>
      </c>
      <c r="E229" s="344" t="s">
        <v>1391</v>
      </c>
      <c r="F229" s="203" t="s">
        <v>1392</v>
      </c>
      <c r="G229" s="203" t="s">
        <v>1393</v>
      </c>
      <c r="H229" s="203" t="s">
        <v>1394</v>
      </c>
      <c r="I229" s="204" t="s">
        <v>1395</v>
      </c>
      <c r="J229" s="308">
        <v>1</v>
      </c>
      <c r="K229" s="333">
        <v>39661</v>
      </c>
      <c r="L229" s="333">
        <v>39994</v>
      </c>
      <c r="M229" s="120">
        <f t="shared" ref="M229:M239" si="42">(+L229-K229)/7</f>
        <v>47.571428571428569</v>
      </c>
      <c r="N229" s="240" t="s">
        <v>168</v>
      </c>
      <c r="O229" s="315">
        <v>1</v>
      </c>
      <c r="P229" s="119">
        <f t="shared" si="32"/>
        <v>1</v>
      </c>
      <c r="Q229" s="120">
        <f t="shared" ref="Q229" si="43">+M229*P229</f>
        <v>47.571428571428569</v>
      </c>
      <c r="R229" s="120">
        <f t="shared" ref="R229" si="44">IF(L229&lt;=$T$9,Q229,0)</f>
        <v>47.571428571428569</v>
      </c>
      <c r="S229" s="120">
        <f t="shared" ref="S229" si="45">IF($T$9&gt;=L229,M229,0)</f>
        <v>47.571428571428569</v>
      </c>
      <c r="T229" s="345"/>
      <c r="U229" s="346"/>
      <c r="V229" s="347"/>
      <c r="W229" s="123">
        <f t="shared" si="30"/>
        <v>2</v>
      </c>
      <c r="X229" s="123">
        <f t="shared" si="24"/>
        <v>0</v>
      </c>
      <c r="Y229" s="124" t="str">
        <f t="shared" si="31"/>
        <v>CUMPLIDA</v>
      </c>
    </row>
    <row r="230" spans="1:25" ht="105" customHeight="1" thickBot="1">
      <c r="A230" s="821"/>
      <c r="B230" s="824"/>
      <c r="C230" s="348" t="s">
        <v>1396</v>
      </c>
      <c r="D230" s="349"/>
      <c r="E230" s="349"/>
      <c r="F230" s="207" t="s">
        <v>1397</v>
      </c>
      <c r="G230" s="207" t="s">
        <v>1398</v>
      </c>
      <c r="H230" s="207" t="s">
        <v>1399</v>
      </c>
      <c r="I230" s="208" t="s">
        <v>1400</v>
      </c>
      <c r="J230" s="350">
        <v>3</v>
      </c>
      <c r="K230" s="338">
        <v>39661</v>
      </c>
      <c r="L230" s="338">
        <v>39994</v>
      </c>
      <c r="M230" s="131">
        <f t="shared" si="42"/>
        <v>47.571428571428569</v>
      </c>
      <c r="N230" s="211" t="s">
        <v>168</v>
      </c>
      <c r="O230" s="339">
        <v>3</v>
      </c>
      <c r="P230" s="169">
        <f t="shared" si="32"/>
        <v>1</v>
      </c>
      <c r="Q230" s="170">
        <f t="shared" ref="Q230" si="46">+M230*P230</f>
        <v>47.571428571428569</v>
      </c>
      <c r="R230" s="170">
        <f t="shared" ref="R230" si="47">IF(L230&lt;=$T$9,Q230,0)</f>
        <v>47.571428571428569</v>
      </c>
      <c r="S230" s="170">
        <f t="shared" ref="S230" si="48">IF($T$9&gt;=L230,M230,0)</f>
        <v>47.571428571428569</v>
      </c>
      <c r="T230" s="340"/>
      <c r="U230" s="341"/>
      <c r="V230" s="342"/>
      <c r="W230" s="134">
        <f t="shared" si="30"/>
        <v>2</v>
      </c>
      <c r="X230" s="134">
        <f t="shared" si="24"/>
        <v>0</v>
      </c>
      <c r="Y230" s="135" t="str">
        <f t="shared" si="31"/>
        <v>CUMPLIDA</v>
      </c>
    </row>
    <row r="231" spans="1:25" ht="153.75" customHeight="1" thickBot="1">
      <c r="A231" s="136" t="s">
        <v>1401</v>
      </c>
      <c r="B231" s="137">
        <v>2202001</v>
      </c>
      <c r="C231" s="214" t="s">
        <v>1402</v>
      </c>
      <c r="D231" s="351" t="s">
        <v>1403</v>
      </c>
      <c r="E231" s="351" t="s">
        <v>1404</v>
      </c>
      <c r="F231" s="249" t="s">
        <v>1405</v>
      </c>
      <c r="G231" s="249" t="s">
        <v>1406</v>
      </c>
      <c r="H231" s="249" t="s">
        <v>1407</v>
      </c>
      <c r="I231" s="250" t="s">
        <v>1408</v>
      </c>
      <c r="J231" s="250">
        <v>1</v>
      </c>
      <c r="K231" s="352">
        <v>39722</v>
      </c>
      <c r="L231" s="353">
        <v>39782</v>
      </c>
      <c r="M231" s="147">
        <f t="shared" si="42"/>
        <v>8.5714285714285712</v>
      </c>
      <c r="N231" s="143"/>
      <c r="O231" s="354">
        <v>1</v>
      </c>
      <c r="P231" s="146">
        <f t="shared" si="32"/>
        <v>1</v>
      </c>
      <c r="Q231" s="147">
        <f t="shared" ref="Q231" si="49">+M231*P231</f>
        <v>8.5714285714285712</v>
      </c>
      <c r="R231" s="147">
        <f t="shared" ref="R231" si="50">IF(L231&lt;=$T$9,Q231,0)</f>
        <v>8.5714285714285712</v>
      </c>
      <c r="S231" s="147">
        <f t="shared" ref="S231" si="51">IF($T$9&gt;=L231,M231,0)</f>
        <v>8.5714285714285712</v>
      </c>
      <c r="T231" s="355"/>
      <c r="U231" s="356"/>
      <c r="V231" s="357"/>
      <c r="W231" s="150">
        <f t="shared" si="30"/>
        <v>2</v>
      </c>
      <c r="X231" s="150">
        <f t="shared" si="24"/>
        <v>0</v>
      </c>
      <c r="Y231" s="151" t="str">
        <f t="shared" si="31"/>
        <v>CUMPLIDA</v>
      </c>
    </row>
    <row r="232" spans="1:25" ht="31.5" customHeight="1">
      <c r="A232" s="819" t="s">
        <v>1409</v>
      </c>
      <c r="B232" s="822"/>
      <c r="C232" s="825" t="s">
        <v>1410</v>
      </c>
      <c r="D232" s="639"/>
      <c r="E232" s="639"/>
      <c r="F232" s="633" t="s">
        <v>1411</v>
      </c>
      <c r="G232" s="633" t="s">
        <v>1412</v>
      </c>
      <c r="H232" s="203" t="s">
        <v>1413</v>
      </c>
      <c r="I232" s="204" t="s">
        <v>1414</v>
      </c>
      <c r="J232" s="204">
        <v>1</v>
      </c>
      <c r="K232" s="333">
        <v>39661</v>
      </c>
      <c r="L232" s="333">
        <v>39813</v>
      </c>
      <c r="M232" s="120">
        <f t="shared" si="42"/>
        <v>21.714285714285715</v>
      </c>
      <c r="N232" s="117"/>
      <c r="O232" s="334">
        <v>1</v>
      </c>
      <c r="P232" s="119">
        <f t="shared" si="32"/>
        <v>1</v>
      </c>
      <c r="Q232" s="120">
        <f t="shared" ref="Q232" si="52">+M232*P232</f>
        <v>21.714285714285715</v>
      </c>
      <c r="R232" s="120">
        <f t="shared" ref="R232" si="53">IF(L232&lt;=$T$9,Q232,0)</f>
        <v>21.714285714285715</v>
      </c>
      <c r="S232" s="120">
        <f t="shared" ref="S232" si="54">IF($T$9&gt;=L232,M232,0)</f>
        <v>21.714285714285715</v>
      </c>
      <c r="T232" s="345"/>
      <c r="U232" s="346"/>
      <c r="V232" s="347"/>
      <c r="W232" s="123">
        <f t="shared" si="30"/>
        <v>2</v>
      </c>
      <c r="X232" s="123">
        <f t="shared" si="24"/>
        <v>0</v>
      </c>
      <c r="Y232" s="124" t="str">
        <f t="shared" si="31"/>
        <v>CUMPLIDA</v>
      </c>
    </row>
    <row r="233" spans="1:25" ht="52.5" customHeight="1">
      <c r="A233" s="820"/>
      <c r="B233" s="823"/>
      <c r="C233" s="826"/>
      <c r="D233" s="734"/>
      <c r="E233" s="734"/>
      <c r="F233" s="637"/>
      <c r="G233" s="637"/>
      <c r="H233" s="101" t="s">
        <v>1415</v>
      </c>
      <c r="I233" s="38" t="s">
        <v>1416</v>
      </c>
      <c r="J233" s="38">
        <v>1</v>
      </c>
      <c r="K233" s="53">
        <v>39692</v>
      </c>
      <c r="L233" s="53">
        <v>39782</v>
      </c>
      <c r="M233" s="26">
        <f t="shared" si="42"/>
        <v>12.857142857142858</v>
      </c>
      <c r="N233" s="83"/>
      <c r="O233" s="93">
        <v>1</v>
      </c>
      <c r="P233" s="108">
        <f t="shared" si="32"/>
        <v>1</v>
      </c>
      <c r="Q233" s="106">
        <f t="shared" ref="Q233" si="55">+M233*P233</f>
        <v>12.857142857142858</v>
      </c>
      <c r="R233" s="106">
        <f t="shared" ref="R233" si="56">IF(L233&lt;=$T$9,Q233,0)</f>
        <v>12.857142857142858</v>
      </c>
      <c r="S233" s="106">
        <f t="shared" ref="S233" si="57">IF($T$9&gt;=L233,M233,0)</f>
        <v>12.857142857142858</v>
      </c>
      <c r="T233" s="54"/>
      <c r="U233" s="100"/>
      <c r="V233" s="90"/>
      <c r="W233" s="187">
        <f t="shared" si="30"/>
        <v>2</v>
      </c>
      <c r="X233" s="187">
        <f t="shared" si="24"/>
        <v>0</v>
      </c>
      <c r="Y233" s="188" t="str">
        <f t="shared" si="31"/>
        <v>CUMPLIDA</v>
      </c>
    </row>
    <row r="234" spans="1:25" ht="94.5" customHeight="1" thickBot="1">
      <c r="A234" s="821"/>
      <c r="B234" s="824"/>
      <c r="C234" s="827"/>
      <c r="D234" s="640"/>
      <c r="E234" s="640"/>
      <c r="F234" s="634"/>
      <c r="G234" s="634"/>
      <c r="H234" s="207" t="s">
        <v>1417</v>
      </c>
      <c r="I234" s="208" t="s">
        <v>1418</v>
      </c>
      <c r="J234" s="294">
        <v>1</v>
      </c>
      <c r="K234" s="338">
        <v>39661</v>
      </c>
      <c r="L234" s="338">
        <v>39994</v>
      </c>
      <c r="M234" s="131">
        <f t="shared" si="42"/>
        <v>47.571428571428569</v>
      </c>
      <c r="N234" s="128"/>
      <c r="O234" s="358">
        <v>1</v>
      </c>
      <c r="P234" s="169">
        <f t="shared" si="32"/>
        <v>1</v>
      </c>
      <c r="Q234" s="170">
        <f t="shared" ref="Q234" si="58">+M234*P234</f>
        <v>47.571428571428569</v>
      </c>
      <c r="R234" s="170">
        <f t="shared" ref="R234" si="59">IF(L234&lt;=$T$9,Q234,0)</f>
        <v>47.571428571428569</v>
      </c>
      <c r="S234" s="170">
        <f t="shared" ref="S234" si="60">IF($T$9&gt;=L234,M234,0)</f>
        <v>47.571428571428569</v>
      </c>
      <c r="T234" s="340"/>
      <c r="U234" s="341"/>
      <c r="V234" s="342"/>
      <c r="W234" s="134">
        <f t="shared" si="30"/>
        <v>2</v>
      </c>
      <c r="X234" s="134">
        <f t="shared" si="24"/>
        <v>0</v>
      </c>
      <c r="Y234" s="135" t="str">
        <f t="shared" si="31"/>
        <v>CUMPLIDA</v>
      </c>
    </row>
    <row r="235" spans="1:25" ht="109.5" customHeight="1" thickBot="1">
      <c r="A235" s="136" t="s">
        <v>1421</v>
      </c>
      <c r="B235" s="137">
        <v>2202002</v>
      </c>
      <c r="C235" s="214" t="s">
        <v>1422</v>
      </c>
      <c r="D235" s="214"/>
      <c r="E235" s="214"/>
      <c r="F235" s="249" t="s">
        <v>1423</v>
      </c>
      <c r="G235" s="249" t="s">
        <v>1424</v>
      </c>
      <c r="H235" s="249" t="s">
        <v>1425</v>
      </c>
      <c r="I235" s="250" t="s">
        <v>1426</v>
      </c>
      <c r="J235" s="250">
        <v>1</v>
      </c>
      <c r="K235" s="352">
        <v>39753</v>
      </c>
      <c r="L235" s="353">
        <v>39933</v>
      </c>
      <c r="M235" s="147">
        <f t="shared" si="42"/>
        <v>25.714285714285715</v>
      </c>
      <c r="N235" s="143"/>
      <c r="O235" s="354">
        <v>1</v>
      </c>
      <c r="P235" s="146">
        <f t="shared" si="32"/>
        <v>1</v>
      </c>
      <c r="Q235" s="147">
        <f t="shared" ref="Q235" si="61">+M235*P235</f>
        <v>25.714285714285715</v>
      </c>
      <c r="R235" s="147">
        <f t="shared" ref="R235" si="62">IF(L235&lt;=$T$9,Q235,0)</f>
        <v>25.714285714285715</v>
      </c>
      <c r="S235" s="147">
        <f t="shared" ref="S235" si="63">IF($T$9&gt;=L235,M235,0)</f>
        <v>25.714285714285715</v>
      </c>
      <c r="T235" s="355"/>
      <c r="U235" s="356"/>
      <c r="V235" s="357"/>
      <c r="W235" s="150">
        <f t="shared" si="30"/>
        <v>2</v>
      </c>
      <c r="X235" s="150">
        <f t="shared" si="24"/>
        <v>0</v>
      </c>
      <c r="Y235" s="151" t="str">
        <f t="shared" si="31"/>
        <v>CUMPLIDA</v>
      </c>
    </row>
    <row r="236" spans="1:25" ht="213" customHeight="1" thickBot="1">
      <c r="A236" s="136" t="s">
        <v>1427</v>
      </c>
      <c r="B236" s="137"/>
      <c r="C236" s="214" t="s">
        <v>1428</v>
      </c>
      <c r="D236" s="214"/>
      <c r="E236" s="214"/>
      <c r="F236" s="249" t="s">
        <v>1429</v>
      </c>
      <c r="G236" s="249" t="s">
        <v>1430</v>
      </c>
      <c r="H236" s="249" t="s">
        <v>1431</v>
      </c>
      <c r="I236" s="250" t="s">
        <v>1432</v>
      </c>
      <c r="J236" s="298">
        <v>2</v>
      </c>
      <c r="K236" s="277">
        <v>39661</v>
      </c>
      <c r="L236" s="277">
        <v>39751</v>
      </c>
      <c r="M236" s="147">
        <f t="shared" si="42"/>
        <v>12.857142857142858</v>
      </c>
      <c r="N236" s="143"/>
      <c r="O236" s="354">
        <v>2</v>
      </c>
      <c r="P236" s="146">
        <f t="shared" si="32"/>
        <v>1</v>
      </c>
      <c r="Q236" s="147">
        <f t="shared" ref="Q236" si="64">+M236*P236</f>
        <v>12.857142857142858</v>
      </c>
      <c r="R236" s="147">
        <f t="shared" ref="R236" si="65">IF(L236&lt;=$T$9,Q236,0)</f>
        <v>12.857142857142858</v>
      </c>
      <c r="S236" s="147">
        <f t="shared" ref="S236" si="66">IF($T$9&gt;=L236,M236,0)</f>
        <v>12.857142857142858</v>
      </c>
      <c r="T236" s="355"/>
      <c r="U236" s="356"/>
      <c r="V236" s="357"/>
      <c r="W236" s="150">
        <f t="shared" si="30"/>
        <v>2</v>
      </c>
      <c r="X236" s="150">
        <f t="shared" si="24"/>
        <v>0</v>
      </c>
      <c r="Y236" s="151" t="str">
        <f t="shared" si="31"/>
        <v>CUMPLIDA</v>
      </c>
    </row>
    <row r="237" spans="1:25" ht="94.5" customHeight="1">
      <c r="A237" s="819" t="s">
        <v>1433</v>
      </c>
      <c r="B237" s="822">
        <v>1504001</v>
      </c>
      <c r="C237" s="639" t="s">
        <v>1434</v>
      </c>
      <c r="D237" s="828" t="s">
        <v>1435</v>
      </c>
      <c r="E237" s="828" t="s">
        <v>1436</v>
      </c>
      <c r="F237" s="633" t="s">
        <v>1437</v>
      </c>
      <c r="G237" s="633" t="s">
        <v>1438</v>
      </c>
      <c r="H237" s="203" t="s">
        <v>1439</v>
      </c>
      <c r="I237" s="205" t="s">
        <v>1440</v>
      </c>
      <c r="J237" s="204">
        <v>1</v>
      </c>
      <c r="K237" s="239">
        <v>39715</v>
      </c>
      <c r="L237" s="333">
        <v>39719</v>
      </c>
      <c r="M237" s="120">
        <f t="shared" si="42"/>
        <v>0.5714285714285714</v>
      </c>
      <c r="N237" s="117"/>
      <c r="O237" s="334">
        <v>1</v>
      </c>
      <c r="P237" s="119">
        <f t="shared" si="32"/>
        <v>1</v>
      </c>
      <c r="Q237" s="120">
        <f t="shared" ref="Q237" si="67">+M237*P237</f>
        <v>0.5714285714285714</v>
      </c>
      <c r="R237" s="120">
        <f t="shared" ref="R237" si="68">IF(L237&lt;=$T$9,Q237,0)</f>
        <v>0.5714285714285714</v>
      </c>
      <c r="S237" s="120">
        <f t="shared" ref="S237" si="69">IF($T$9&gt;=L237,M237,0)</f>
        <v>0.5714285714285714</v>
      </c>
      <c r="T237" s="345"/>
      <c r="U237" s="346"/>
      <c r="V237" s="347"/>
      <c r="W237" s="123">
        <f t="shared" si="30"/>
        <v>2</v>
      </c>
      <c r="X237" s="123">
        <f t="shared" ref="X237:X300" si="70">IF(L237&lt;$Z$3,0,1)</f>
        <v>0</v>
      </c>
      <c r="Y237" s="124" t="str">
        <f t="shared" si="31"/>
        <v>CUMPLIDA</v>
      </c>
    </row>
    <row r="238" spans="1:25" ht="94.5" customHeight="1" thickBot="1">
      <c r="A238" s="821"/>
      <c r="B238" s="824"/>
      <c r="C238" s="640"/>
      <c r="D238" s="829"/>
      <c r="E238" s="829"/>
      <c r="F238" s="634"/>
      <c r="G238" s="634"/>
      <c r="H238" s="207" t="s">
        <v>1441</v>
      </c>
      <c r="I238" s="209" t="s">
        <v>1442</v>
      </c>
      <c r="J238" s="208">
        <v>1</v>
      </c>
      <c r="K238" s="245">
        <v>39701</v>
      </c>
      <c r="L238" s="338">
        <v>39705</v>
      </c>
      <c r="M238" s="131">
        <f t="shared" si="42"/>
        <v>0.5714285714285714</v>
      </c>
      <c r="N238" s="128"/>
      <c r="O238" s="339">
        <v>1</v>
      </c>
      <c r="P238" s="169">
        <f t="shared" si="32"/>
        <v>1</v>
      </c>
      <c r="Q238" s="170">
        <f t="shared" ref="Q238" si="71">+M238*P238</f>
        <v>0.5714285714285714</v>
      </c>
      <c r="R238" s="170">
        <f t="shared" ref="R238" si="72">IF(L238&lt;=$T$9,Q238,0)</f>
        <v>0.5714285714285714</v>
      </c>
      <c r="S238" s="170">
        <f t="shared" ref="S238" si="73">IF($T$9&gt;=L238,M238,0)</f>
        <v>0.5714285714285714</v>
      </c>
      <c r="T238" s="340"/>
      <c r="U238" s="341"/>
      <c r="V238" s="342"/>
      <c r="W238" s="134">
        <f t="shared" si="30"/>
        <v>2</v>
      </c>
      <c r="X238" s="134">
        <f t="shared" si="70"/>
        <v>0</v>
      </c>
      <c r="Y238" s="135" t="str">
        <f t="shared" si="31"/>
        <v>CUMPLIDA</v>
      </c>
    </row>
    <row r="239" spans="1:25" ht="162.75" customHeight="1" thickBot="1">
      <c r="A239" s="136" t="s">
        <v>1443</v>
      </c>
      <c r="B239" s="138"/>
      <c r="C239" s="214" t="s">
        <v>1444</v>
      </c>
      <c r="D239" s="214"/>
      <c r="E239" s="214"/>
      <c r="F239" s="249" t="s">
        <v>1445</v>
      </c>
      <c r="G239" s="249" t="s">
        <v>1446</v>
      </c>
      <c r="H239" s="249" t="s">
        <v>1447</v>
      </c>
      <c r="I239" s="250" t="s">
        <v>1448</v>
      </c>
      <c r="J239" s="250">
        <v>1</v>
      </c>
      <c r="K239" s="353">
        <v>39630</v>
      </c>
      <c r="L239" s="353">
        <v>39994</v>
      </c>
      <c r="M239" s="147">
        <f t="shared" si="42"/>
        <v>52</v>
      </c>
      <c r="N239" s="143"/>
      <c r="O239" s="354">
        <v>1</v>
      </c>
      <c r="P239" s="146">
        <f t="shared" si="32"/>
        <v>1</v>
      </c>
      <c r="Q239" s="147">
        <f t="shared" ref="Q239" si="74">+M239*P239</f>
        <v>52</v>
      </c>
      <c r="R239" s="147">
        <f t="shared" ref="R239" si="75">IF(L239&lt;=$T$9,Q239,0)</f>
        <v>52</v>
      </c>
      <c r="S239" s="147">
        <f t="shared" ref="S239" si="76">IF($T$9&gt;=L239,M239,0)</f>
        <v>52</v>
      </c>
      <c r="T239" s="355"/>
      <c r="U239" s="356"/>
      <c r="V239" s="357"/>
      <c r="W239" s="150">
        <f t="shared" si="30"/>
        <v>2</v>
      </c>
      <c r="X239" s="150">
        <f t="shared" si="70"/>
        <v>0</v>
      </c>
      <c r="Y239" s="151" t="str">
        <f t="shared" si="31"/>
        <v>CUMPLIDA</v>
      </c>
    </row>
    <row r="240" spans="1:25" ht="187.5" customHeight="1" thickBot="1">
      <c r="A240" s="136" t="s">
        <v>1449</v>
      </c>
      <c r="B240" s="137">
        <v>1201001</v>
      </c>
      <c r="C240" s="214" t="s">
        <v>1450</v>
      </c>
      <c r="D240" s="214"/>
      <c r="E240" s="214"/>
      <c r="F240" s="249" t="s">
        <v>1451</v>
      </c>
      <c r="G240" s="249" t="s">
        <v>1452</v>
      </c>
      <c r="H240" s="249" t="s">
        <v>1453</v>
      </c>
      <c r="I240" s="250" t="s">
        <v>1454</v>
      </c>
      <c r="J240" s="250">
        <v>1</v>
      </c>
      <c r="K240" s="359">
        <v>39630</v>
      </c>
      <c r="L240" s="277">
        <v>39813</v>
      </c>
      <c r="M240" s="147">
        <f>(+L240-K240)/7</f>
        <v>26.142857142857142</v>
      </c>
      <c r="N240" s="143"/>
      <c r="O240" s="354">
        <v>1</v>
      </c>
      <c r="P240" s="146">
        <f t="shared" si="32"/>
        <v>1</v>
      </c>
      <c r="Q240" s="147">
        <f t="shared" ref="Q240" si="77">+M240*P240</f>
        <v>26.142857142857142</v>
      </c>
      <c r="R240" s="147">
        <f t="shared" ref="R240" si="78">IF(L240&lt;=$T$9,Q240,0)</f>
        <v>26.142857142857142</v>
      </c>
      <c r="S240" s="147">
        <f t="shared" ref="S240" si="79">IF($T$9&gt;=L240,M240,0)</f>
        <v>26.142857142857142</v>
      </c>
      <c r="T240" s="355"/>
      <c r="U240" s="356"/>
      <c r="V240" s="357"/>
      <c r="W240" s="150">
        <f t="shared" si="30"/>
        <v>2</v>
      </c>
      <c r="X240" s="150">
        <f t="shared" si="70"/>
        <v>0</v>
      </c>
      <c r="Y240" s="151" t="str">
        <f t="shared" si="31"/>
        <v>CUMPLIDA</v>
      </c>
    </row>
    <row r="241" spans="1:48" ht="183" customHeight="1" thickBot="1">
      <c r="A241" s="136" t="s">
        <v>1455</v>
      </c>
      <c r="B241" s="137">
        <v>1202100</v>
      </c>
      <c r="C241" s="254" t="s">
        <v>1456</v>
      </c>
      <c r="D241" s="137" t="s">
        <v>1457</v>
      </c>
      <c r="E241" s="214" t="s">
        <v>1458</v>
      </c>
      <c r="F241" s="249" t="s">
        <v>1459</v>
      </c>
      <c r="G241" s="249" t="s">
        <v>1460</v>
      </c>
      <c r="H241" s="249" t="s">
        <v>1461</v>
      </c>
      <c r="I241" s="250" t="s">
        <v>1462</v>
      </c>
      <c r="J241" s="250">
        <v>1</v>
      </c>
      <c r="K241" s="277">
        <v>39661</v>
      </c>
      <c r="L241" s="277">
        <v>39751</v>
      </c>
      <c r="M241" s="147">
        <f>(+L241-K241)/7</f>
        <v>12.857142857142858</v>
      </c>
      <c r="N241" s="143"/>
      <c r="O241" s="354">
        <v>1</v>
      </c>
      <c r="P241" s="146">
        <f t="shared" si="32"/>
        <v>1</v>
      </c>
      <c r="Q241" s="147">
        <f t="shared" ref="Q241" si="80">+M241*P241</f>
        <v>12.857142857142858</v>
      </c>
      <c r="R241" s="147">
        <f t="shared" ref="R241" si="81">IF(L241&lt;=$T$9,Q241,0)</f>
        <v>12.857142857142858</v>
      </c>
      <c r="S241" s="147">
        <f t="shared" ref="S241" si="82">IF($T$9&gt;=L241,M241,0)</f>
        <v>12.857142857142858</v>
      </c>
      <c r="T241" s="355"/>
      <c r="U241" s="356"/>
      <c r="V241" s="357"/>
      <c r="W241" s="150">
        <f t="shared" si="30"/>
        <v>2</v>
      </c>
      <c r="X241" s="150">
        <f t="shared" si="70"/>
        <v>0</v>
      </c>
      <c r="Y241" s="151" t="str">
        <f t="shared" si="31"/>
        <v>CUMPLIDA</v>
      </c>
    </row>
    <row r="242" spans="1:48" ht="141.75" customHeight="1" thickBot="1">
      <c r="A242" s="136" t="s">
        <v>1522</v>
      </c>
      <c r="B242" s="137">
        <v>1202100</v>
      </c>
      <c r="C242" s="214" t="s">
        <v>1463</v>
      </c>
      <c r="D242" s="138" t="s">
        <v>1464</v>
      </c>
      <c r="E242" s="214" t="s">
        <v>1465</v>
      </c>
      <c r="F242" s="249" t="s">
        <v>1466</v>
      </c>
      <c r="G242" s="249" t="s">
        <v>1467</v>
      </c>
      <c r="H242" s="249" t="s">
        <v>1468</v>
      </c>
      <c r="I242" s="250" t="s">
        <v>1469</v>
      </c>
      <c r="J242" s="257">
        <v>1</v>
      </c>
      <c r="K242" s="277">
        <v>39661</v>
      </c>
      <c r="L242" s="277">
        <v>39751</v>
      </c>
      <c r="M242" s="147">
        <f t="shared" ref="M242:M248" si="83">(+L242-K242)/7</f>
        <v>12.857142857142858</v>
      </c>
      <c r="N242" s="143"/>
      <c r="O242" s="236">
        <v>1</v>
      </c>
      <c r="P242" s="146">
        <f t="shared" si="32"/>
        <v>1</v>
      </c>
      <c r="Q242" s="147">
        <f t="shared" ref="Q242" si="84">+M242*P242</f>
        <v>12.857142857142858</v>
      </c>
      <c r="R242" s="147">
        <f t="shared" ref="R242" si="85">IF(L242&lt;=$T$9,Q242,0)</f>
        <v>12.857142857142858</v>
      </c>
      <c r="S242" s="147">
        <f t="shared" ref="S242" si="86">IF($T$9&gt;=L242,M242,0)</f>
        <v>12.857142857142858</v>
      </c>
      <c r="T242" s="355"/>
      <c r="U242" s="356"/>
      <c r="V242" s="357"/>
      <c r="W242" s="150">
        <f t="shared" si="30"/>
        <v>2</v>
      </c>
      <c r="X242" s="150">
        <f t="shared" si="70"/>
        <v>0</v>
      </c>
      <c r="Y242" s="151" t="str">
        <f t="shared" si="31"/>
        <v>CUMPLIDA</v>
      </c>
    </row>
    <row r="243" spans="1:48" ht="324" customHeight="1" thickBot="1">
      <c r="A243" s="136" t="s">
        <v>1470</v>
      </c>
      <c r="B243" s="137">
        <v>1202100</v>
      </c>
      <c r="C243" s="214" t="s">
        <v>1471</v>
      </c>
      <c r="D243" s="138" t="s">
        <v>1464</v>
      </c>
      <c r="E243" s="214" t="s">
        <v>1465</v>
      </c>
      <c r="F243" s="249" t="s">
        <v>1472</v>
      </c>
      <c r="G243" s="249" t="s">
        <v>1473</v>
      </c>
      <c r="H243" s="249" t="s">
        <v>1474</v>
      </c>
      <c r="I243" s="250" t="s">
        <v>1475</v>
      </c>
      <c r="J243" s="257">
        <v>1</v>
      </c>
      <c r="K243" s="277">
        <v>39661</v>
      </c>
      <c r="L243" s="277">
        <v>39690</v>
      </c>
      <c r="M243" s="147">
        <f t="shared" si="83"/>
        <v>4.1428571428571432</v>
      </c>
      <c r="N243" s="143"/>
      <c r="O243" s="236">
        <v>1</v>
      </c>
      <c r="P243" s="146">
        <f t="shared" si="32"/>
        <v>1</v>
      </c>
      <c r="Q243" s="147">
        <f t="shared" ref="Q243" si="87">+M243*P243</f>
        <v>4.1428571428571432</v>
      </c>
      <c r="R243" s="147">
        <f t="shared" ref="R243" si="88">IF(L243&lt;=$T$9,Q243,0)</f>
        <v>4.1428571428571432</v>
      </c>
      <c r="S243" s="147">
        <f t="shared" ref="S243" si="89">IF($T$9&gt;=L243,M243,0)</f>
        <v>4.1428571428571432</v>
      </c>
      <c r="T243" s="355"/>
      <c r="U243" s="356"/>
      <c r="V243" s="357"/>
      <c r="W243" s="150">
        <f t="shared" si="30"/>
        <v>2</v>
      </c>
      <c r="X243" s="150">
        <f t="shared" si="70"/>
        <v>0</v>
      </c>
      <c r="Y243" s="151" t="str">
        <f t="shared" si="31"/>
        <v>CUMPLIDA</v>
      </c>
    </row>
    <row r="244" spans="1:48" ht="169.5" customHeight="1" thickBot="1">
      <c r="A244" s="136" t="s">
        <v>1476</v>
      </c>
      <c r="B244" s="214"/>
      <c r="C244" s="214" t="s">
        <v>1477</v>
      </c>
      <c r="D244" s="214"/>
      <c r="E244" s="214"/>
      <c r="F244" s="249" t="s">
        <v>1478</v>
      </c>
      <c r="G244" s="249" t="s">
        <v>1479</v>
      </c>
      <c r="H244" s="249" t="s">
        <v>1480</v>
      </c>
      <c r="I244" s="250" t="s">
        <v>1481</v>
      </c>
      <c r="J244" s="257">
        <v>1</v>
      </c>
      <c r="K244" s="277">
        <v>39661</v>
      </c>
      <c r="L244" s="277">
        <v>39751</v>
      </c>
      <c r="M244" s="147">
        <f t="shared" si="83"/>
        <v>12.857142857142858</v>
      </c>
      <c r="N244" s="143"/>
      <c r="O244" s="236">
        <v>1</v>
      </c>
      <c r="P244" s="146">
        <f t="shared" si="32"/>
        <v>1</v>
      </c>
      <c r="Q244" s="147">
        <f t="shared" ref="Q244" si="90">+M244*P244</f>
        <v>12.857142857142858</v>
      </c>
      <c r="R244" s="147">
        <f t="shared" ref="R244" si="91">IF(L244&lt;=$T$9,Q244,0)</f>
        <v>12.857142857142858</v>
      </c>
      <c r="S244" s="147">
        <f t="shared" ref="S244" si="92">IF($T$9&gt;=L244,M244,0)</f>
        <v>12.857142857142858</v>
      </c>
      <c r="T244" s="355"/>
      <c r="U244" s="356"/>
      <c r="V244" s="357"/>
      <c r="W244" s="150">
        <f t="shared" si="30"/>
        <v>2</v>
      </c>
      <c r="X244" s="150">
        <f t="shared" si="70"/>
        <v>0</v>
      </c>
      <c r="Y244" s="151" t="str">
        <f t="shared" si="31"/>
        <v>CUMPLIDA</v>
      </c>
    </row>
    <row r="245" spans="1:48" ht="130.5" customHeight="1" thickBot="1">
      <c r="A245" s="136" t="s">
        <v>1482</v>
      </c>
      <c r="B245" s="214"/>
      <c r="C245" s="254" t="s">
        <v>1483</v>
      </c>
      <c r="D245" s="214"/>
      <c r="E245" s="214"/>
      <c r="F245" s="249" t="s">
        <v>1484</v>
      </c>
      <c r="G245" s="249" t="s">
        <v>1485</v>
      </c>
      <c r="H245" s="249" t="s">
        <v>1486</v>
      </c>
      <c r="I245" s="250" t="s">
        <v>485</v>
      </c>
      <c r="J245" s="250">
        <v>1</v>
      </c>
      <c r="K245" s="277">
        <v>39661</v>
      </c>
      <c r="L245" s="277">
        <v>39751</v>
      </c>
      <c r="M245" s="147">
        <f t="shared" si="83"/>
        <v>12.857142857142858</v>
      </c>
      <c r="N245" s="143"/>
      <c r="O245" s="354">
        <v>1</v>
      </c>
      <c r="P245" s="146">
        <f t="shared" si="32"/>
        <v>1</v>
      </c>
      <c r="Q245" s="147">
        <f t="shared" ref="Q245" si="93">+M245*P245</f>
        <v>12.857142857142858</v>
      </c>
      <c r="R245" s="147">
        <f t="shared" ref="R245" si="94">IF(L245&lt;=$T$9,Q245,0)</f>
        <v>12.857142857142858</v>
      </c>
      <c r="S245" s="147">
        <f t="shared" ref="S245" si="95">IF($T$9&gt;=L245,M245,0)</f>
        <v>12.857142857142858</v>
      </c>
      <c r="T245" s="355"/>
      <c r="U245" s="356"/>
      <c r="V245" s="357"/>
      <c r="W245" s="150">
        <f t="shared" si="30"/>
        <v>2</v>
      </c>
      <c r="X245" s="150">
        <f t="shared" si="70"/>
        <v>0</v>
      </c>
      <c r="Y245" s="151" t="str">
        <f t="shared" si="31"/>
        <v>CUMPLIDA</v>
      </c>
    </row>
    <row r="246" spans="1:48" ht="102" customHeight="1" thickBot="1">
      <c r="A246" s="136" t="s">
        <v>1487</v>
      </c>
      <c r="B246" s="214"/>
      <c r="C246" s="254" t="s">
        <v>1488</v>
      </c>
      <c r="D246" s="214"/>
      <c r="E246" s="214"/>
      <c r="F246" s="249" t="s">
        <v>1489</v>
      </c>
      <c r="G246" s="249" t="s">
        <v>1490</v>
      </c>
      <c r="H246" s="249" t="s">
        <v>1491</v>
      </c>
      <c r="I246" s="250" t="s">
        <v>153</v>
      </c>
      <c r="J246" s="250">
        <v>1</v>
      </c>
      <c r="K246" s="277">
        <v>39661</v>
      </c>
      <c r="L246" s="277">
        <v>39751</v>
      </c>
      <c r="M246" s="147">
        <f t="shared" si="83"/>
        <v>12.857142857142858</v>
      </c>
      <c r="N246" s="143"/>
      <c r="O246" s="354">
        <v>1</v>
      </c>
      <c r="P246" s="146">
        <f t="shared" si="32"/>
        <v>1</v>
      </c>
      <c r="Q246" s="147">
        <f t="shared" ref="Q246" si="96">+M246*P246</f>
        <v>12.857142857142858</v>
      </c>
      <c r="R246" s="147">
        <f t="shared" ref="R246" si="97">IF(L246&lt;=$T$9,Q246,0)</f>
        <v>12.857142857142858</v>
      </c>
      <c r="S246" s="147">
        <f t="shared" ref="S246" si="98">IF($T$9&gt;=L246,M246,0)</f>
        <v>12.857142857142858</v>
      </c>
      <c r="T246" s="355"/>
      <c r="U246" s="356"/>
      <c r="V246" s="357"/>
      <c r="W246" s="150">
        <f t="shared" si="30"/>
        <v>2</v>
      </c>
      <c r="X246" s="150">
        <f t="shared" si="70"/>
        <v>0</v>
      </c>
      <c r="Y246" s="151" t="str">
        <f t="shared" si="31"/>
        <v>CUMPLIDA</v>
      </c>
    </row>
    <row r="247" spans="1:48" ht="190.5" customHeight="1" thickBot="1">
      <c r="A247" s="136" t="s">
        <v>1492</v>
      </c>
      <c r="B247" s="360"/>
      <c r="C247" s="254" t="s">
        <v>1493</v>
      </c>
      <c r="D247" s="214"/>
      <c r="E247" s="214"/>
      <c r="F247" s="249" t="s">
        <v>1494</v>
      </c>
      <c r="G247" s="249" t="s">
        <v>1495</v>
      </c>
      <c r="H247" s="249" t="s">
        <v>1496</v>
      </c>
      <c r="I247" s="250" t="s">
        <v>485</v>
      </c>
      <c r="J247" s="250">
        <v>1</v>
      </c>
      <c r="K247" s="359">
        <v>39661</v>
      </c>
      <c r="L247" s="277">
        <v>40178</v>
      </c>
      <c r="M247" s="147">
        <f t="shared" si="83"/>
        <v>73.857142857142861</v>
      </c>
      <c r="N247" s="143"/>
      <c r="O247" s="354">
        <v>1</v>
      </c>
      <c r="P247" s="146">
        <f t="shared" si="32"/>
        <v>1</v>
      </c>
      <c r="Q247" s="147">
        <f t="shared" ref="Q247" si="99">+M247*P247</f>
        <v>73.857142857142861</v>
      </c>
      <c r="R247" s="147">
        <f t="shared" ref="R247" si="100">IF(L247&lt;=$T$9,Q247,0)</f>
        <v>73.857142857142861</v>
      </c>
      <c r="S247" s="147">
        <f t="shared" ref="S247" si="101">IF($T$9&gt;=L247,M247,0)</f>
        <v>73.857142857142861</v>
      </c>
      <c r="T247" s="355"/>
      <c r="U247" s="356"/>
      <c r="V247" s="357"/>
      <c r="W247" s="150">
        <f t="shared" si="30"/>
        <v>2</v>
      </c>
      <c r="X247" s="150">
        <f t="shared" si="70"/>
        <v>0</v>
      </c>
      <c r="Y247" s="151" t="str">
        <f t="shared" si="31"/>
        <v>CUMPLIDA</v>
      </c>
    </row>
    <row r="248" spans="1:48" ht="199.5" customHeight="1" thickBot="1">
      <c r="A248" s="136" t="s">
        <v>1497</v>
      </c>
      <c r="B248" s="138"/>
      <c r="C248" s="214" t="s">
        <v>1498</v>
      </c>
      <c r="D248" s="214"/>
      <c r="E248" s="214"/>
      <c r="F248" s="249" t="s">
        <v>1499</v>
      </c>
      <c r="G248" s="249" t="s">
        <v>1500</v>
      </c>
      <c r="H248" s="249" t="s">
        <v>1501</v>
      </c>
      <c r="I248" s="250" t="s">
        <v>1502</v>
      </c>
      <c r="J248" s="257">
        <v>1</v>
      </c>
      <c r="K248" s="359">
        <v>39661</v>
      </c>
      <c r="L248" s="277">
        <v>40178</v>
      </c>
      <c r="M248" s="147">
        <f t="shared" si="83"/>
        <v>73.857142857142861</v>
      </c>
      <c r="N248" s="143"/>
      <c r="O248" s="236">
        <v>1</v>
      </c>
      <c r="P248" s="146">
        <f t="shared" si="32"/>
        <v>1</v>
      </c>
      <c r="Q248" s="147">
        <f t="shared" ref="Q248" si="102">+M248*P248</f>
        <v>73.857142857142861</v>
      </c>
      <c r="R248" s="147">
        <f t="shared" ref="R248" si="103">IF(L248&lt;=$T$9,Q248,0)</f>
        <v>73.857142857142861</v>
      </c>
      <c r="S248" s="147">
        <f t="shared" ref="S248" si="104">IF($T$9&gt;=L248,M248,0)</f>
        <v>73.857142857142861</v>
      </c>
      <c r="T248" s="355"/>
      <c r="U248" s="356"/>
      <c r="V248" s="357"/>
      <c r="W248" s="150">
        <f t="shared" si="30"/>
        <v>2</v>
      </c>
      <c r="X248" s="150">
        <f t="shared" si="70"/>
        <v>0</v>
      </c>
      <c r="Y248" s="151" t="str">
        <f t="shared" si="31"/>
        <v>CUMPLIDA</v>
      </c>
    </row>
    <row r="249" spans="1:48" ht="177" customHeight="1" thickBot="1">
      <c r="A249" s="136" t="s">
        <v>1503</v>
      </c>
      <c r="B249" s="138"/>
      <c r="C249" s="254" t="s">
        <v>1504</v>
      </c>
      <c r="D249" s="214"/>
      <c r="E249" s="214"/>
      <c r="F249" s="249" t="s">
        <v>1499</v>
      </c>
      <c r="G249" s="249" t="s">
        <v>1500</v>
      </c>
      <c r="H249" s="249" t="s">
        <v>1501</v>
      </c>
      <c r="I249" s="250" t="s">
        <v>1502</v>
      </c>
      <c r="J249" s="257">
        <v>1</v>
      </c>
      <c r="K249" s="359">
        <v>39661</v>
      </c>
      <c r="L249" s="277">
        <v>40178</v>
      </c>
      <c r="M249" s="147">
        <f>(+L249-K249)/7</f>
        <v>73.857142857142861</v>
      </c>
      <c r="N249" s="143"/>
      <c r="O249" s="236">
        <v>1</v>
      </c>
      <c r="P249" s="146">
        <f t="shared" si="32"/>
        <v>1</v>
      </c>
      <c r="Q249" s="147">
        <f t="shared" ref="Q249" si="105">+M249*P249</f>
        <v>73.857142857142861</v>
      </c>
      <c r="R249" s="147">
        <f t="shared" ref="R249" si="106">IF(L249&lt;=$T$9,Q249,0)</f>
        <v>73.857142857142861</v>
      </c>
      <c r="S249" s="147">
        <f t="shared" ref="S249" si="107">IF($T$9&gt;=L249,M249,0)</f>
        <v>73.857142857142861</v>
      </c>
      <c r="T249" s="355"/>
      <c r="U249" s="356"/>
      <c r="V249" s="357"/>
      <c r="W249" s="150">
        <f t="shared" si="30"/>
        <v>2</v>
      </c>
      <c r="X249" s="150">
        <f t="shared" si="70"/>
        <v>0</v>
      </c>
      <c r="Y249" s="151" t="str">
        <f t="shared" si="31"/>
        <v>CUMPLIDA</v>
      </c>
    </row>
    <row r="250" spans="1:48" ht="123" customHeight="1" thickBot="1">
      <c r="A250" s="136" t="s">
        <v>1505</v>
      </c>
      <c r="B250" s="137">
        <v>1401100</v>
      </c>
      <c r="C250" s="138" t="s">
        <v>1506</v>
      </c>
      <c r="D250" s="138"/>
      <c r="E250" s="138"/>
      <c r="F250" s="249" t="s">
        <v>1507</v>
      </c>
      <c r="G250" s="249" t="s">
        <v>1508</v>
      </c>
      <c r="H250" s="249" t="s">
        <v>1509</v>
      </c>
      <c r="I250" s="250" t="s">
        <v>1510</v>
      </c>
      <c r="J250" s="361">
        <v>1</v>
      </c>
      <c r="K250" s="353">
        <v>39661</v>
      </c>
      <c r="L250" s="353">
        <v>39721</v>
      </c>
      <c r="M250" s="362">
        <f>(+L250-K250)/7</f>
        <v>8.5714285714285712</v>
      </c>
      <c r="N250" s="363"/>
      <c r="O250" s="354">
        <v>1</v>
      </c>
      <c r="P250" s="146">
        <f t="shared" si="32"/>
        <v>1</v>
      </c>
      <c r="Q250" s="147">
        <f t="shared" ref="Q250" si="108">+M250*P250</f>
        <v>8.5714285714285712</v>
      </c>
      <c r="R250" s="147">
        <f t="shared" ref="R250" si="109">IF(L250&lt;=$T$9,Q250,0)</f>
        <v>8.5714285714285712</v>
      </c>
      <c r="S250" s="147">
        <f t="shared" ref="S250" si="110">IF($T$9&gt;=L250,M250,0)</f>
        <v>8.5714285714285712</v>
      </c>
      <c r="T250" s="355"/>
      <c r="U250" s="356"/>
      <c r="V250" s="357"/>
      <c r="W250" s="150">
        <f t="shared" si="30"/>
        <v>2</v>
      </c>
      <c r="X250" s="150">
        <f t="shared" si="70"/>
        <v>0</v>
      </c>
      <c r="Y250" s="151" t="str">
        <f t="shared" si="31"/>
        <v>CUMPLIDA</v>
      </c>
    </row>
    <row r="251" spans="1:48" ht="181.5" customHeight="1" thickBot="1">
      <c r="A251" s="364" t="s">
        <v>1511</v>
      </c>
      <c r="B251" s="365"/>
      <c r="C251" s="366" t="s">
        <v>1512</v>
      </c>
      <c r="D251" s="366"/>
      <c r="E251" s="366"/>
      <c r="F251" s="158" t="s">
        <v>1513</v>
      </c>
      <c r="G251" s="140" t="s">
        <v>1514</v>
      </c>
      <c r="H251" s="140" t="s">
        <v>1515</v>
      </c>
      <c r="I251" s="367" t="s">
        <v>1516</v>
      </c>
      <c r="J251" s="141">
        <v>1</v>
      </c>
      <c r="K251" s="142">
        <v>39661</v>
      </c>
      <c r="L251" s="142">
        <v>39933</v>
      </c>
      <c r="M251" s="368">
        <f>(+L251-K251)/7</f>
        <v>38.857142857142854</v>
      </c>
      <c r="N251" s="252" t="s">
        <v>168</v>
      </c>
      <c r="O251" s="354">
        <v>1</v>
      </c>
      <c r="P251" s="146">
        <f t="shared" si="32"/>
        <v>1</v>
      </c>
      <c r="Q251" s="147">
        <f t="shared" ref="Q251" si="111">+M251*P251</f>
        <v>38.857142857142854</v>
      </c>
      <c r="R251" s="147">
        <f t="shared" ref="R251" si="112">IF(L251&lt;=$T$9,Q251,0)</f>
        <v>38.857142857142854</v>
      </c>
      <c r="S251" s="147">
        <f t="shared" ref="S251" si="113">IF($T$9&gt;=L251,M251,0)</f>
        <v>38.857142857142854</v>
      </c>
      <c r="T251" s="355"/>
      <c r="U251" s="356"/>
      <c r="V251" s="357"/>
      <c r="W251" s="150">
        <f t="shared" si="30"/>
        <v>2</v>
      </c>
      <c r="X251" s="150">
        <f t="shared" si="70"/>
        <v>0</v>
      </c>
      <c r="Y251" s="151" t="str">
        <f t="shared" si="31"/>
        <v>CUMPLIDA</v>
      </c>
    </row>
    <row r="252" spans="1:48" ht="148.5" customHeight="1" thickBot="1">
      <c r="A252" s="136" t="s">
        <v>1517</v>
      </c>
      <c r="B252" s="360"/>
      <c r="C252" s="254" t="s">
        <v>1518</v>
      </c>
      <c r="D252" s="214"/>
      <c r="E252" s="214"/>
      <c r="F252" s="249" t="s">
        <v>1519</v>
      </c>
      <c r="G252" s="255" t="s">
        <v>1520</v>
      </c>
      <c r="H252" s="249" t="s">
        <v>1521</v>
      </c>
      <c r="I252" s="250" t="s">
        <v>1516</v>
      </c>
      <c r="J252" s="250">
        <v>1</v>
      </c>
      <c r="K252" s="277">
        <v>39661</v>
      </c>
      <c r="L252" s="277">
        <v>39782</v>
      </c>
      <c r="M252" s="147">
        <f>(+L252-K252)/7</f>
        <v>17.285714285714285</v>
      </c>
      <c r="N252" s="252" t="s">
        <v>168</v>
      </c>
      <c r="O252" s="354">
        <v>1</v>
      </c>
      <c r="P252" s="146">
        <f t="shared" si="32"/>
        <v>1</v>
      </c>
      <c r="Q252" s="147">
        <f t="shared" ref="Q252" si="114">+M252*P252</f>
        <v>17.285714285714285</v>
      </c>
      <c r="R252" s="147">
        <f t="shared" ref="R252" si="115">IF(L252&lt;=$T$9,Q252,0)</f>
        <v>17.285714285714285</v>
      </c>
      <c r="S252" s="147">
        <f t="shared" ref="S252" si="116">IF($T$9&gt;=L252,M252,0)</f>
        <v>17.285714285714285</v>
      </c>
      <c r="T252" s="355"/>
      <c r="U252" s="356"/>
      <c r="V252" s="357"/>
      <c r="W252" s="150">
        <f t="shared" si="30"/>
        <v>2</v>
      </c>
      <c r="X252" s="150">
        <f t="shared" si="70"/>
        <v>0</v>
      </c>
      <c r="Y252" s="151" t="str">
        <f t="shared" si="31"/>
        <v>CUMPLIDA</v>
      </c>
    </row>
    <row r="253" spans="1:48" s="55" customFormat="1" ht="21" customHeight="1" thickBot="1">
      <c r="A253" s="664" t="s">
        <v>1191</v>
      </c>
      <c r="B253" s="664"/>
      <c r="C253" s="664"/>
      <c r="D253" s="664"/>
      <c r="E253" s="664"/>
      <c r="F253" s="664"/>
      <c r="G253" s="664"/>
      <c r="H253" s="664"/>
      <c r="I253" s="664"/>
      <c r="J253" s="664"/>
      <c r="K253" s="664"/>
      <c r="L253" s="664"/>
      <c r="M253" s="664"/>
      <c r="N253" s="664"/>
      <c r="O253" s="369"/>
      <c r="P253" s="369"/>
      <c r="Q253" s="369"/>
      <c r="R253" s="369"/>
      <c r="S253" s="369"/>
      <c r="T253" s="369"/>
      <c r="U253" s="370"/>
      <c r="V253" s="371"/>
      <c r="AP253" s="10"/>
      <c r="AQ253" s="10"/>
      <c r="AR253" s="10"/>
      <c r="AS253" s="10"/>
      <c r="AT253" s="10"/>
      <c r="AU253" s="10"/>
      <c r="AV253" s="10"/>
    </row>
    <row r="254" spans="1:48" s="55" customFormat="1" ht="143.25" customHeight="1" thickBot="1">
      <c r="A254" s="276">
        <v>2</v>
      </c>
      <c r="B254" s="234">
        <v>1704004</v>
      </c>
      <c r="C254" s="372" t="s">
        <v>1361</v>
      </c>
      <c r="D254" s="372" t="s">
        <v>1362</v>
      </c>
      <c r="E254" s="372" t="s">
        <v>1363</v>
      </c>
      <c r="F254" s="373" t="s">
        <v>1364</v>
      </c>
      <c r="G254" s="373" t="s">
        <v>1365</v>
      </c>
      <c r="H254" s="373" t="s">
        <v>1366</v>
      </c>
      <c r="I254" s="374" t="s">
        <v>241</v>
      </c>
      <c r="J254" s="374">
        <v>1</v>
      </c>
      <c r="K254" s="375">
        <v>39814</v>
      </c>
      <c r="L254" s="375">
        <v>40024</v>
      </c>
      <c r="M254" s="147">
        <f>(+L254-K254)/7</f>
        <v>30</v>
      </c>
      <c r="N254" s="252" t="s">
        <v>168</v>
      </c>
      <c r="O254" s="218">
        <v>1</v>
      </c>
      <c r="P254" s="146">
        <f t="shared" ref="P254:P255" si="117">IF(O254/J254&gt;1,1,+O254/J254)</f>
        <v>1</v>
      </c>
      <c r="Q254" s="147">
        <f t="shared" ref="Q254:Q257" si="118">+M254*P254</f>
        <v>30</v>
      </c>
      <c r="R254" s="147">
        <f t="shared" ref="R254:R255" si="119">IF(L254&lt;=$T$9,Q254,0)</f>
        <v>30</v>
      </c>
      <c r="S254" s="147">
        <f t="shared" ref="S254:S255" si="120">IF($T$9&gt;=L254,M254,0)</f>
        <v>30</v>
      </c>
      <c r="T254" s="376"/>
      <c r="U254" s="376"/>
      <c r="V254" s="377" t="s">
        <v>1419</v>
      </c>
      <c r="W254" s="150">
        <f t="shared" si="30"/>
        <v>2</v>
      </c>
      <c r="X254" s="150">
        <f t="shared" si="70"/>
        <v>0</v>
      </c>
      <c r="Y254" s="151" t="str">
        <f t="shared" si="31"/>
        <v>CUMPLIDA</v>
      </c>
      <c r="AP254" s="10"/>
      <c r="AQ254" s="10"/>
      <c r="AR254" s="10"/>
      <c r="AS254" s="10"/>
      <c r="AT254" s="10"/>
      <c r="AU254" s="10"/>
      <c r="AV254" s="10"/>
    </row>
    <row r="255" spans="1:48" s="55" customFormat="1" ht="383.25" customHeight="1" thickBot="1">
      <c r="A255" s="276">
        <v>5</v>
      </c>
      <c r="B255" s="234">
        <v>1701007</v>
      </c>
      <c r="C255" s="372" t="s">
        <v>1367</v>
      </c>
      <c r="D255" s="372" t="s">
        <v>1368</v>
      </c>
      <c r="E255" s="372" t="s">
        <v>1369</v>
      </c>
      <c r="F255" s="373" t="s">
        <v>1370</v>
      </c>
      <c r="G255" s="373" t="s">
        <v>1371</v>
      </c>
      <c r="H255" s="373" t="s">
        <v>1372</v>
      </c>
      <c r="I255" s="374" t="s">
        <v>1167</v>
      </c>
      <c r="J255" s="374">
        <v>15</v>
      </c>
      <c r="K255" s="375">
        <v>39814</v>
      </c>
      <c r="L255" s="375">
        <v>40237</v>
      </c>
      <c r="M255" s="147">
        <f>(+L255-K255)/7</f>
        <v>60.428571428571431</v>
      </c>
      <c r="N255" s="252" t="s">
        <v>168</v>
      </c>
      <c r="O255" s="218">
        <v>15</v>
      </c>
      <c r="P255" s="146">
        <f t="shared" si="117"/>
        <v>1</v>
      </c>
      <c r="Q255" s="147">
        <f t="shared" si="118"/>
        <v>60.428571428571431</v>
      </c>
      <c r="R255" s="147">
        <f t="shared" si="119"/>
        <v>60.428571428571431</v>
      </c>
      <c r="S255" s="147">
        <f t="shared" si="120"/>
        <v>60.428571428571431</v>
      </c>
      <c r="T255" s="376"/>
      <c r="U255" s="376"/>
      <c r="V255" s="377" t="s">
        <v>1420</v>
      </c>
      <c r="W255" s="150">
        <f t="shared" si="30"/>
        <v>2</v>
      </c>
      <c r="X255" s="150">
        <f t="shared" si="70"/>
        <v>0</v>
      </c>
      <c r="Y255" s="151" t="str">
        <f t="shared" si="31"/>
        <v>CUMPLIDA</v>
      </c>
      <c r="AP255" s="10"/>
      <c r="AQ255" s="10"/>
      <c r="AR255" s="10"/>
      <c r="AS255" s="10"/>
      <c r="AT255" s="10"/>
      <c r="AU255" s="10"/>
      <c r="AV255" s="10"/>
    </row>
    <row r="256" spans="1:48" s="41" customFormat="1" ht="357.75" customHeight="1" thickBot="1">
      <c r="A256" s="276">
        <v>18</v>
      </c>
      <c r="B256" s="234">
        <v>1201001</v>
      </c>
      <c r="C256" s="254" t="s">
        <v>1192</v>
      </c>
      <c r="D256" s="254" t="s">
        <v>1193</v>
      </c>
      <c r="E256" s="254" t="s">
        <v>1194</v>
      </c>
      <c r="F256" s="173" t="s">
        <v>1195</v>
      </c>
      <c r="G256" s="373" t="s">
        <v>1196</v>
      </c>
      <c r="H256" s="373" t="s">
        <v>1197</v>
      </c>
      <c r="I256" s="374" t="s">
        <v>1198</v>
      </c>
      <c r="J256" s="250">
        <v>1</v>
      </c>
      <c r="K256" s="353">
        <v>39828</v>
      </c>
      <c r="L256" s="353">
        <v>39994</v>
      </c>
      <c r="M256" s="143">
        <f t="shared" ref="M256:M285" si="121">(+L256-K256)/7</f>
        <v>23.714285714285715</v>
      </c>
      <c r="N256" s="252" t="s">
        <v>1199</v>
      </c>
      <c r="O256" s="378">
        <v>0</v>
      </c>
      <c r="P256" s="146">
        <f>IF(O256/J256&gt;1,1,+O256/J256)</f>
        <v>0</v>
      </c>
      <c r="Q256" s="147">
        <f t="shared" si="118"/>
        <v>0</v>
      </c>
      <c r="R256" s="147">
        <f>IF(L256&lt;=$T$9,Q256,0)</f>
        <v>0</v>
      </c>
      <c r="S256" s="147">
        <f>IF($T$9&gt;=L256,M256,0)</f>
        <v>23.714285714285715</v>
      </c>
      <c r="T256" s="379"/>
      <c r="U256" s="379"/>
      <c r="V256" s="322"/>
      <c r="W256" s="150">
        <f t="shared" si="30"/>
        <v>0</v>
      </c>
      <c r="X256" s="150">
        <f t="shared" si="70"/>
        <v>0</v>
      </c>
      <c r="Y256" s="151" t="str">
        <f t="shared" si="31"/>
        <v>VENCIDA</v>
      </c>
    </row>
    <row r="257" spans="1:25" ht="324.75" customHeight="1" thickBot="1">
      <c r="A257" s="276">
        <v>20</v>
      </c>
      <c r="B257" s="234">
        <v>1201100</v>
      </c>
      <c r="C257" s="254" t="s">
        <v>1200</v>
      </c>
      <c r="D257" s="254" t="s">
        <v>1201</v>
      </c>
      <c r="E257" s="254" t="s">
        <v>1202</v>
      </c>
      <c r="F257" s="173" t="s">
        <v>1203</v>
      </c>
      <c r="G257" s="373" t="s">
        <v>1204</v>
      </c>
      <c r="H257" s="373" t="s">
        <v>1197</v>
      </c>
      <c r="I257" s="374" t="s">
        <v>1198</v>
      </c>
      <c r="J257" s="250">
        <v>1</v>
      </c>
      <c r="K257" s="353">
        <v>39828</v>
      </c>
      <c r="L257" s="353">
        <v>40178</v>
      </c>
      <c r="M257" s="143">
        <f t="shared" si="121"/>
        <v>50</v>
      </c>
      <c r="N257" s="252" t="s">
        <v>1199</v>
      </c>
      <c r="O257" s="380">
        <v>0</v>
      </c>
      <c r="P257" s="146">
        <f>IF(O257/J257&gt;1,1,+O257/J257)</f>
        <v>0</v>
      </c>
      <c r="Q257" s="147">
        <f t="shared" si="118"/>
        <v>0</v>
      </c>
      <c r="R257" s="147">
        <f>IF(L257&lt;=$T$9,Q257,0)</f>
        <v>0</v>
      </c>
      <c r="S257" s="147">
        <f>IF($T$9&gt;=L257,M257,0)</f>
        <v>50</v>
      </c>
      <c r="T257" s="381"/>
      <c r="U257" s="381"/>
      <c r="V257" s="357"/>
      <c r="W257" s="150">
        <f t="shared" si="30"/>
        <v>0</v>
      </c>
      <c r="X257" s="150">
        <f t="shared" si="70"/>
        <v>0</v>
      </c>
      <c r="Y257" s="151" t="str">
        <f t="shared" si="31"/>
        <v>VENCIDA</v>
      </c>
    </row>
    <row r="258" spans="1:25" ht="30.75" customHeight="1" thickBot="1">
      <c r="A258" s="701" t="s">
        <v>1532</v>
      </c>
      <c r="B258" s="664"/>
      <c r="C258" s="664"/>
      <c r="D258" s="664"/>
      <c r="E258" s="664"/>
      <c r="F258" s="664"/>
      <c r="G258" s="664"/>
      <c r="H258" s="664"/>
      <c r="I258" s="664"/>
      <c r="J258" s="664"/>
      <c r="K258" s="664"/>
      <c r="L258" s="664"/>
      <c r="M258" s="664"/>
      <c r="N258" s="702"/>
      <c r="O258" s="703"/>
      <c r="P258" s="704"/>
      <c r="Q258" s="704"/>
      <c r="R258" s="704"/>
      <c r="S258" s="704"/>
      <c r="T258" s="704"/>
      <c r="U258" s="704"/>
      <c r="V258" s="705"/>
    </row>
    <row r="259" spans="1:25" ht="400.5" customHeight="1" thickBot="1">
      <c r="A259" s="276">
        <v>1</v>
      </c>
      <c r="B259" s="382">
        <v>1404001</v>
      </c>
      <c r="C259" s="254" t="s">
        <v>1205</v>
      </c>
      <c r="D259" s="214" t="s">
        <v>1206</v>
      </c>
      <c r="E259" s="383" t="s">
        <v>1207</v>
      </c>
      <c r="F259" s="384" t="s">
        <v>1208</v>
      </c>
      <c r="G259" s="384" t="s">
        <v>1209</v>
      </c>
      <c r="H259" s="384" t="s">
        <v>1210</v>
      </c>
      <c r="I259" s="385" t="s">
        <v>1211</v>
      </c>
      <c r="J259" s="385">
        <v>1</v>
      </c>
      <c r="K259" s="353">
        <v>40221</v>
      </c>
      <c r="L259" s="353">
        <v>40269</v>
      </c>
      <c r="M259" s="143">
        <f t="shared" si="121"/>
        <v>6.8571428571428568</v>
      </c>
      <c r="N259" s="386"/>
      <c r="O259" s="387">
        <v>1</v>
      </c>
      <c r="P259" s="146">
        <f>IF(O259/J259&gt;1,1,+O259/J259)</f>
        <v>1</v>
      </c>
      <c r="Q259" s="147">
        <f t="shared" ref="Q259:Q285" si="122">+M259*P259</f>
        <v>6.8571428571428568</v>
      </c>
      <c r="R259" s="147">
        <f>IF(L259&lt;=$T$9,Q259,0)</f>
        <v>6.8571428571428568</v>
      </c>
      <c r="S259" s="147">
        <f>IF($T$9&gt;=L259,M259,0)</f>
        <v>6.8571428571428568</v>
      </c>
      <c r="T259" s="381"/>
      <c r="U259" s="381"/>
      <c r="V259" s="388"/>
      <c r="W259" s="150">
        <f t="shared" si="30"/>
        <v>2</v>
      </c>
      <c r="X259" s="150">
        <f t="shared" si="70"/>
        <v>0</v>
      </c>
      <c r="Y259" s="151" t="str">
        <f t="shared" si="31"/>
        <v>CUMPLIDA</v>
      </c>
    </row>
    <row r="260" spans="1:25" ht="362.25" customHeight="1" thickBot="1">
      <c r="A260" s="276">
        <v>2</v>
      </c>
      <c r="B260" s="382">
        <v>1202002</v>
      </c>
      <c r="C260" s="254" t="s">
        <v>1212</v>
      </c>
      <c r="D260" s="254" t="s">
        <v>1213</v>
      </c>
      <c r="E260" s="383" t="s">
        <v>1214</v>
      </c>
      <c r="F260" s="384" t="s">
        <v>1215</v>
      </c>
      <c r="G260" s="384" t="s">
        <v>1216</v>
      </c>
      <c r="H260" s="384" t="s">
        <v>1217</v>
      </c>
      <c r="I260" s="385" t="s">
        <v>1218</v>
      </c>
      <c r="J260" s="385">
        <v>1</v>
      </c>
      <c r="K260" s="353">
        <v>40237</v>
      </c>
      <c r="L260" s="353">
        <v>40602</v>
      </c>
      <c r="M260" s="143">
        <f t="shared" si="121"/>
        <v>52.142857142857146</v>
      </c>
      <c r="N260" s="386"/>
      <c r="O260" s="387">
        <v>1</v>
      </c>
      <c r="P260" s="146">
        <f t="shared" ref="P260:P285" si="123">IF(O260/J260&gt;1,1,+O260/J260)</f>
        <v>1</v>
      </c>
      <c r="Q260" s="147">
        <f t="shared" si="122"/>
        <v>52.142857142857146</v>
      </c>
      <c r="R260" s="147">
        <f t="shared" ref="R260:R285" si="124">IF(L260&lt;=$T$9,Q260,0)</f>
        <v>52.142857142857146</v>
      </c>
      <c r="S260" s="147">
        <f t="shared" ref="S260:S285" si="125">IF($T$9&gt;=L260,M260,0)</f>
        <v>52.142857142857146</v>
      </c>
      <c r="T260" s="381"/>
      <c r="U260" s="381"/>
      <c r="V260" s="388"/>
      <c r="W260" s="150">
        <f t="shared" si="30"/>
        <v>2</v>
      </c>
      <c r="X260" s="150">
        <f t="shared" si="70"/>
        <v>0</v>
      </c>
      <c r="Y260" s="151" t="str">
        <f t="shared" si="31"/>
        <v>CUMPLIDA</v>
      </c>
    </row>
    <row r="261" spans="1:25" ht="115.5" customHeight="1" thickBot="1">
      <c r="A261" s="276">
        <v>3</v>
      </c>
      <c r="B261" s="382">
        <v>1404004</v>
      </c>
      <c r="C261" s="254" t="s">
        <v>1219</v>
      </c>
      <c r="D261" s="254" t="s">
        <v>1220</v>
      </c>
      <c r="E261" s="383" t="s">
        <v>1221</v>
      </c>
      <c r="F261" s="384" t="s">
        <v>1222</v>
      </c>
      <c r="G261" s="384" t="s">
        <v>1223</v>
      </c>
      <c r="H261" s="384" t="s">
        <v>1224</v>
      </c>
      <c r="I261" s="385" t="s">
        <v>1225</v>
      </c>
      <c r="J261" s="385">
        <v>1</v>
      </c>
      <c r="K261" s="353">
        <v>40221</v>
      </c>
      <c r="L261" s="353">
        <v>40249</v>
      </c>
      <c r="M261" s="143">
        <f t="shared" si="121"/>
        <v>4</v>
      </c>
      <c r="N261" s="386"/>
      <c r="O261" s="387">
        <v>1</v>
      </c>
      <c r="P261" s="146">
        <f t="shared" si="123"/>
        <v>1</v>
      </c>
      <c r="Q261" s="147">
        <f t="shared" si="122"/>
        <v>4</v>
      </c>
      <c r="R261" s="147">
        <f t="shared" si="124"/>
        <v>4</v>
      </c>
      <c r="S261" s="147">
        <f t="shared" si="125"/>
        <v>4</v>
      </c>
      <c r="T261" s="381"/>
      <c r="U261" s="381"/>
      <c r="V261" s="388"/>
      <c r="W261" s="150">
        <f t="shared" si="30"/>
        <v>2</v>
      </c>
      <c r="X261" s="150">
        <f t="shared" si="70"/>
        <v>0</v>
      </c>
      <c r="Y261" s="151" t="str">
        <f t="shared" si="31"/>
        <v>CUMPLIDA</v>
      </c>
    </row>
    <row r="262" spans="1:25" ht="277.5" customHeight="1" thickBot="1">
      <c r="A262" s="276">
        <v>4</v>
      </c>
      <c r="B262" s="382">
        <v>1404004</v>
      </c>
      <c r="C262" s="254" t="s">
        <v>1226</v>
      </c>
      <c r="D262" s="254" t="s">
        <v>1227</v>
      </c>
      <c r="E262" s="383" t="s">
        <v>1228</v>
      </c>
      <c r="F262" s="389" t="s">
        <v>1229</v>
      </c>
      <c r="G262" s="384" t="s">
        <v>1223</v>
      </c>
      <c r="H262" s="384" t="s">
        <v>1224</v>
      </c>
      <c r="I262" s="385" t="s">
        <v>1225</v>
      </c>
      <c r="J262" s="385">
        <v>1</v>
      </c>
      <c r="K262" s="353">
        <v>40221</v>
      </c>
      <c r="L262" s="353">
        <v>40268</v>
      </c>
      <c r="M262" s="143">
        <f t="shared" si="121"/>
        <v>6.7142857142857144</v>
      </c>
      <c r="N262" s="386"/>
      <c r="O262" s="387">
        <v>1</v>
      </c>
      <c r="P262" s="146">
        <f t="shared" si="123"/>
        <v>1</v>
      </c>
      <c r="Q262" s="147">
        <f t="shared" si="122"/>
        <v>6.7142857142857144</v>
      </c>
      <c r="R262" s="147">
        <f t="shared" si="124"/>
        <v>6.7142857142857144</v>
      </c>
      <c r="S262" s="147">
        <f t="shared" si="125"/>
        <v>6.7142857142857144</v>
      </c>
      <c r="T262" s="381"/>
      <c r="U262" s="381"/>
      <c r="V262" s="388"/>
      <c r="W262" s="150">
        <f t="shared" si="30"/>
        <v>2</v>
      </c>
      <c r="X262" s="150">
        <f t="shared" si="70"/>
        <v>0</v>
      </c>
      <c r="Y262" s="151" t="str">
        <f t="shared" si="31"/>
        <v>CUMPLIDA</v>
      </c>
    </row>
    <row r="263" spans="1:25" ht="204.75" thickBot="1">
      <c r="A263" s="276">
        <v>5</v>
      </c>
      <c r="B263" s="382">
        <v>1404100</v>
      </c>
      <c r="C263" s="254" t="s">
        <v>1230</v>
      </c>
      <c r="D263" s="254" t="s">
        <v>1231</v>
      </c>
      <c r="E263" s="383" t="s">
        <v>1232</v>
      </c>
      <c r="F263" s="389" t="s">
        <v>1233</v>
      </c>
      <c r="G263" s="384" t="s">
        <v>1234</v>
      </c>
      <c r="H263" s="384" t="s">
        <v>1235</v>
      </c>
      <c r="I263" s="385" t="s">
        <v>1236</v>
      </c>
      <c r="J263" s="385">
        <v>2</v>
      </c>
      <c r="K263" s="353">
        <v>40221</v>
      </c>
      <c r="L263" s="353">
        <v>40422</v>
      </c>
      <c r="M263" s="143">
        <f t="shared" si="121"/>
        <v>28.714285714285715</v>
      </c>
      <c r="N263" s="386"/>
      <c r="O263" s="387">
        <v>2</v>
      </c>
      <c r="P263" s="146">
        <f t="shared" si="123"/>
        <v>1</v>
      </c>
      <c r="Q263" s="147">
        <f t="shared" si="122"/>
        <v>28.714285714285715</v>
      </c>
      <c r="R263" s="147">
        <f t="shared" si="124"/>
        <v>28.714285714285715</v>
      </c>
      <c r="S263" s="147">
        <f t="shared" si="125"/>
        <v>28.714285714285715</v>
      </c>
      <c r="T263" s="381"/>
      <c r="U263" s="381"/>
      <c r="V263" s="388"/>
      <c r="W263" s="150">
        <f t="shared" si="30"/>
        <v>2</v>
      </c>
      <c r="X263" s="150">
        <f t="shared" si="70"/>
        <v>0</v>
      </c>
      <c r="Y263" s="151" t="str">
        <f t="shared" si="31"/>
        <v>CUMPLIDA</v>
      </c>
    </row>
    <row r="264" spans="1:25" ht="102.75" thickBot="1">
      <c r="A264" s="276">
        <v>6</v>
      </c>
      <c r="B264" s="382">
        <v>1404004</v>
      </c>
      <c r="C264" s="254" t="s">
        <v>1237</v>
      </c>
      <c r="D264" s="254" t="s">
        <v>1238</v>
      </c>
      <c r="E264" s="383" t="s">
        <v>1239</v>
      </c>
      <c r="F264" s="384" t="s">
        <v>1240</v>
      </c>
      <c r="G264" s="384" t="s">
        <v>1223</v>
      </c>
      <c r="H264" s="384" t="s">
        <v>1224</v>
      </c>
      <c r="I264" s="385" t="s">
        <v>1241</v>
      </c>
      <c r="J264" s="385">
        <v>1</v>
      </c>
      <c r="K264" s="353">
        <v>40221</v>
      </c>
      <c r="L264" s="353">
        <v>40268</v>
      </c>
      <c r="M264" s="143">
        <f t="shared" si="121"/>
        <v>6.7142857142857144</v>
      </c>
      <c r="N264" s="386"/>
      <c r="O264" s="387">
        <v>1</v>
      </c>
      <c r="P264" s="146">
        <f t="shared" si="123"/>
        <v>1</v>
      </c>
      <c r="Q264" s="147">
        <f t="shared" si="122"/>
        <v>6.7142857142857144</v>
      </c>
      <c r="R264" s="147">
        <f t="shared" si="124"/>
        <v>6.7142857142857144</v>
      </c>
      <c r="S264" s="147">
        <f t="shared" si="125"/>
        <v>6.7142857142857144</v>
      </c>
      <c r="T264" s="381"/>
      <c r="U264" s="381"/>
      <c r="V264" s="256"/>
      <c r="W264" s="150">
        <f t="shared" si="30"/>
        <v>2</v>
      </c>
      <c r="X264" s="150">
        <f t="shared" si="70"/>
        <v>0</v>
      </c>
      <c r="Y264" s="151" t="str">
        <f t="shared" si="31"/>
        <v>CUMPLIDA</v>
      </c>
    </row>
    <row r="265" spans="1:25" ht="232.5" customHeight="1" thickBot="1">
      <c r="A265" s="276">
        <v>7</v>
      </c>
      <c r="B265" s="382">
        <v>1404004</v>
      </c>
      <c r="C265" s="254" t="s">
        <v>1242</v>
      </c>
      <c r="D265" s="254" t="s">
        <v>1243</v>
      </c>
      <c r="E265" s="383" t="s">
        <v>1244</v>
      </c>
      <c r="F265" s="384" t="s">
        <v>1245</v>
      </c>
      <c r="G265" s="384" t="s">
        <v>1223</v>
      </c>
      <c r="H265" s="384" t="s">
        <v>1224</v>
      </c>
      <c r="I265" s="385" t="s">
        <v>1241</v>
      </c>
      <c r="J265" s="385">
        <v>1</v>
      </c>
      <c r="K265" s="353">
        <v>40221</v>
      </c>
      <c r="L265" s="353">
        <v>40268</v>
      </c>
      <c r="M265" s="143">
        <f t="shared" si="121"/>
        <v>6.7142857142857144</v>
      </c>
      <c r="N265" s="386"/>
      <c r="O265" s="387">
        <v>1</v>
      </c>
      <c r="P265" s="146">
        <f t="shared" si="123"/>
        <v>1</v>
      </c>
      <c r="Q265" s="147">
        <f t="shared" si="122"/>
        <v>6.7142857142857144</v>
      </c>
      <c r="R265" s="147">
        <f t="shared" si="124"/>
        <v>6.7142857142857144</v>
      </c>
      <c r="S265" s="147">
        <f t="shared" si="125"/>
        <v>6.7142857142857144</v>
      </c>
      <c r="T265" s="381"/>
      <c r="U265" s="381"/>
      <c r="V265" s="256"/>
      <c r="W265" s="150">
        <f t="shared" si="30"/>
        <v>2</v>
      </c>
      <c r="X265" s="150">
        <f t="shared" si="70"/>
        <v>0</v>
      </c>
      <c r="Y265" s="151" t="str">
        <f t="shared" si="31"/>
        <v>CUMPLIDA</v>
      </c>
    </row>
    <row r="266" spans="1:25" ht="265.5" customHeight="1" thickBot="1">
      <c r="A266" s="276">
        <v>8</v>
      </c>
      <c r="B266" s="382">
        <v>1202002</v>
      </c>
      <c r="C266" s="254" t="s">
        <v>1246</v>
      </c>
      <c r="D266" s="254" t="s">
        <v>1247</v>
      </c>
      <c r="E266" s="383" t="s">
        <v>1248</v>
      </c>
      <c r="F266" s="384" t="s">
        <v>1249</v>
      </c>
      <c r="G266" s="384" t="s">
        <v>1250</v>
      </c>
      <c r="H266" s="384" t="s">
        <v>1224</v>
      </c>
      <c r="I266" s="385" t="s">
        <v>1241</v>
      </c>
      <c r="J266" s="385">
        <v>1</v>
      </c>
      <c r="K266" s="353">
        <v>40221</v>
      </c>
      <c r="L266" s="353">
        <v>40268</v>
      </c>
      <c r="M266" s="143">
        <f t="shared" si="121"/>
        <v>6.7142857142857144</v>
      </c>
      <c r="N266" s="386"/>
      <c r="O266" s="387">
        <v>1</v>
      </c>
      <c r="P266" s="146">
        <f t="shared" si="123"/>
        <v>1</v>
      </c>
      <c r="Q266" s="147">
        <f t="shared" si="122"/>
        <v>6.7142857142857144</v>
      </c>
      <c r="R266" s="147">
        <f t="shared" si="124"/>
        <v>6.7142857142857144</v>
      </c>
      <c r="S266" s="147">
        <f t="shared" si="125"/>
        <v>6.7142857142857144</v>
      </c>
      <c r="T266" s="381"/>
      <c r="U266" s="381"/>
      <c r="V266" s="256"/>
      <c r="W266" s="150">
        <f t="shared" si="30"/>
        <v>2</v>
      </c>
      <c r="X266" s="150">
        <f t="shared" si="70"/>
        <v>0</v>
      </c>
      <c r="Y266" s="151" t="str">
        <f t="shared" si="31"/>
        <v>CUMPLIDA</v>
      </c>
    </row>
    <row r="267" spans="1:25" ht="119.25" customHeight="1" thickBot="1">
      <c r="A267" s="276">
        <v>9</v>
      </c>
      <c r="B267" s="382">
        <v>1202002</v>
      </c>
      <c r="C267" s="254" t="s">
        <v>1251</v>
      </c>
      <c r="D267" s="254" t="s">
        <v>1252</v>
      </c>
      <c r="E267" s="383" t="s">
        <v>1253</v>
      </c>
      <c r="F267" s="384" t="s">
        <v>1254</v>
      </c>
      <c r="G267" s="384" t="s">
        <v>1250</v>
      </c>
      <c r="H267" s="384" t="s">
        <v>1224</v>
      </c>
      <c r="I267" s="385" t="s">
        <v>1241</v>
      </c>
      <c r="J267" s="385">
        <v>1</v>
      </c>
      <c r="K267" s="353">
        <v>40221</v>
      </c>
      <c r="L267" s="353">
        <v>40268</v>
      </c>
      <c r="M267" s="143">
        <f t="shared" si="121"/>
        <v>6.7142857142857144</v>
      </c>
      <c r="N267" s="386"/>
      <c r="O267" s="387">
        <v>1</v>
      </c>
      <c r="P267" s="146">
        <f t="shared" si="123"/>
        <v>1</v>
      </c>
      <c r="Q267" s="147">
        <f t="shared" si="122"/>
        <v>6.7142857142857144</v>
      </c>
      <c r="R267" s="147">
        <f t="shared" si="124"/>
        <v>6.7142857142857144</v>
      </c>
      <c r="S267" s="147">
        <f t="shared" si="125"/>
        <v>6.7142857142857144</v>
      </c>
      <c r="T267" s="381"/>
      <c r="U267" s="381"/>
      <c r="V267" s="388"/>
      <c r="W267" s="150">
        <f t="shared" si="30"/>
        <v>2</v>
      </c>
      <c r="X267" s="150">
        <f t="shared" si="70"/>
        <v>0</v>
      </c>
      <c r="Y267" s="151" t="str">
        <f t="shared" si="31"/>
        <v>CUMPLIDA</v>
      </c>
    </row>
    <row r="268" spans="1:25" ht="215.25" customHeight="1" thickBot="1">
      <c r="A268" s="276">
        <v>10</v>
      </c>
      <c r="B268" s="382">
        <v>1202002</v>
      </c>
      <c r="C268" s="254" t="s">
        <v>1255</v>
      </c>
      <c r="D268" s="254" t="s">
        <v>1256</v>
      </c>
      <c r="E268" s="383" t="s">
        <v>1257</v>
      </c>
      <c r="F268" s="384" t="s">
        <v>1258</v>
      </c>
      <c r="G268" s="384" t="s">
        <v>1250</v>
      </c>
      <c r="H268" s="384" t="s">
        <v>1224</v>
      </c>
      <c r="I268" s="385" t="s">
        <v>1241</v>
      </c>
      <c r="J268" s="385">
        <v>1</v>
      </c>
      <c r="K268" s="353">
        <v>40221</v>
      </c>
      <c r="L268" s="353">
        <v>40268</v>
      </c>
      <c r="M268" s="143">
        <f t="shared" si="121"/>
        <v>6.7142857142857144</v>
      </c>
      <c r="N268" s="386"/>
      <c r="O268" s="387">
        <v>1</v>
      </c>
      <c r="P268" s="146">
        <f t="shared" si="123"/>
        <v>1</v>
      </c>
      <c r="Q268" s="147">
        <f t="shared" si="122"/>
        <v>6.7142857142857144</v>
      </c>
      <c r="R268" s="147">
        <f t="shared" si="124"/>
        <v>6.7142857142857144</v>
      </c>
      <c r="S268" s="147">
        <f t="shared" si="125"/>
        <v>6.7142857142857144</v>
      </c>
      <c r="T268" s="381"/>
      <c r="U268" s="381"/>
      <c r="V268" s="256"/>
      <c r="W268" s="150">
        <f t="shared" ref="W268:W331" si="126">IF(P268=100%,2,0)</f>
        <v>2</v>
      </c>
      <c r="X268" s="150">
        <f t="shared" si="70"/>
        <v>0</v>
      </c>
      <c r="Y268" s="151" t="str">
        <f t="shared" ref="Y268:Y331" si="127">IF(W268+X268&gt;1,"CUMPLIDA",IF(X268=1,"EN TERMINO","VENCIDA"))</f>
        <v>CUMPLIDA</v>
      </c>
    </row>
    <row r="269" spans="1:25" ht="234" customHeight="1" thickBot="1">
      <c r="A269" s="276">
        <v>11</v>
      </c>
      <c r="B269" s="382">
        <v>1603002</v>
      </c>
      <c r="C269" s="254" t="s">
        <v>1259</v>
      </c>
      <c r="D269" s="254" t="s">
        <v>1260</v>
      </c>
      <c r="E269" s="383" t="s">
        <v>1261</v>
      </c>
      <c r="F269" s="384" t="s">
        <v>1262</v>
      </c>
      <c r="G269" s="384" t="s">
        <v>1263</v>
      </c>
      <c r="H269" s="384" t="s">
        <v>1264</v>
      </c>
      <c r="I269" s="385" t="s">
        <v>1265</v>
      </c>
      <c r="J269" s="385">
        <v>1</v>
      </c>
      <c r="K269" s="353">
        <v>40221</v>
      </c>
      <c r="L269" s="353">
        <v>40268</v>
      </c>
      <c r="M269" s="143">
        <f t="shared" si="121"/>
        <v>6.7142857142857144</v>
      </c>
      <c r="N269" s="386"/>
      <c r="O269" s="387">
        <v>1</v>
      </c>
      <c r="P269" s="146">
        <f t="shared" si="123"/>
        <v>1</v>
      </c>
      <c r="Q269" s="147">
        <f t="shared" si="122"/>
        <v>6.7142857142857144</v>
      </c>
      <c r="R269" s="147">
        <f t="shared" si="124"/>
        <v>6.7142857142857144</v>
      </c>
      <c r="S269" s="147">
        <f t="shared" si="125"/>
        <v>6.7142857142857144</v>
      </c>
      <c r="T269" s="381"/>
      <c r="U269" s="381"/>
      <c r="V269" s="388"/>
      <c r="W269" s="150">
        <f t="shared" si="126"/>
        <v>2</v>
      </c>
      <c r="X269" s="150">
        <f t="shared" si="70"/>
        <v>0</v>
      </c>
      <c r="Y269" s="151" t="str">
        <f t="shared" si="127"/>
        <v>CUMPLIDA</v>
      </c>
    </row>
    <row r="270" spans="1:25" ht="409.6" thickBot="1">
      <c r="A270" s="276">
        <v>12</v>
      </c>
      <c r="B270" s="382">
        <v>1202002</v>
      </c>
      <c r="C270" s="254" t="s">
        <v>1266</v>
      </c>
      <c r="D270" s="254" t="s">
        <v>1267</v>
      </c>
      <c r="E270" s="383" t="s">
        <v>1268</v>
      </c>
      <c r="F270" s="384" t="s">
        <v>1269</v>
      </c>
      <c r="G270" s="384" t="s">
        <v>1250</v>
      </c>
      <c r="H270" s="384" t="s">
        <v>1224</v>
      </c>
      <c r="I270" s="385" t="s">
        <v>1241</v>
      </c>
      <c r="J270" s="385">
        <v>1</v>
      </c>
      <c r="K270" s="353">
        <v>40221</v>
      </c>
      <c r="L270" s="353">
        <v>40268</v>
      </c>
      <c r="M270" s="143">
        <f t="shared" si="121"/>
        <v>6.7142857142857144</v>
      </c>
      <c r="N270" s="386"/>
      <c r="O270" s="387">
        <v>1</v>
      </c>
      <c r="P270" s="146">
        <f t="shared" si="123"/>
        <v>1</v>
      </c>
      <c r="Q270" s="147">
        <f t="shared" si="122"/>
        <v>6.7142857142857144</v>
      </c>
      <c r="R270" s="147">
        <f t="shared" si="124"/>
        <v>6.7142857142857144</v>
      </c>
      <c r="S270" s="147">
        <f t="shared" si="125"/>
        <v>6.7142857142857144</v>
      </c>
      <c r="T270" s="381"/>
      <c r="U270" s="381"/>
      <c r="V270" s="388"/>
      <c r="W270" s="150">
        <f t="shared" si="126"/>
        <v>2</v>
      </c>
      <c r="X270" s="150">
        <f t="shared" si="70"/>
        <v>0</v>
      </c>
      <c r="Y270" s="151" t="str">
        <f t="shared" si="127"/>
        <v>CUMPLIDA</v>
      </c>
    </row>
    <row r="271" spans="1:25" ht="338.25" customHeight="1" thickBot="1">
      <c r="A271" s="276">
        <v>13</v>
      </c>
      <c r="B271" s="382">
        <v>1404004</v>
      </c>
      <c r="C271" s="254" t="s">
        <v>1270</v>
      </c>
      <c r="D271" s="254" t="s">
        <v>1271</v>
      </c>
      <c r="E271" s="383" t="s">
        <v>1272</v>
      </c>
      <c r="F271" s="384" t="s">
        <v>1273</v>
      </c>
      <c r="G271" s="384" t="s">
        <v>1223</v>
      </c>
      <c r="H271" s="384" t="s">
        <v>1224</v>
      </c>
      <c r="I271" s="385" t="s">
        <v>1241</v>
      </c>
      <c r="J271" s="385">
        <v>1</v>
      </c>
      <c r="K271" s="353">
        <v>40221</v>
      </c>
      <c r="L271" s="353">
        <v>40268</v>
      </c>
      <c r="M271" s="143">
        <f t="shared" si="121"/>
        <v>6.7142857142857144</v>
      </c>
      <c r="N271" s="386"/>
      <c r="O271" s="387">
        <v>1</v>
      </c>
      <c r="P271" s="146">
        <f t="shared" si="123"/>
        <v>1</v>
      </c>
      <c r="Q271" s="147">
        <f t="shared" si="122"/>
        <v>6.7142857142857144</v>
      </c>
      <c r="R271" s="147">
        <f t="shared" si="124"/>
        <v>6.7142857142857144</v>
      </c>
      <c r="S271" s="147">
        <f t="shared" si="125"/>
        <v>6.7142857142857144</v>
      </c>
      <c r="T271" s="381"/>
      <c r="U271" s="381"/>
      <c r="V271" s="388"/>
      <c r="W271" s="150">
        <f t="shared" si="126"/>
        <v>2</v>
      </c>
      <c r="X271" s="150">
        <f t="shared" si="70"/>
        <v>0</v>
      </c>
      <c r="Y271" s="151" t="str">
        <f t="shared" si="127"/>
        <v>CUMPLIDA</v>
      </c>
    </row>
    <row r="272" spans="1:25" ht="166.5" thickBot="1">
      <c r="A272" s="276">
        <v>14</v>
      </c>
      <c r="B272" s="382">
        <v>1404004</v>
      </c>
      <c r="C272" s="254" t="s">
        <v>1274</v>
      </c>
      <c r="D272" s="254" t="s">
        <v>1275</v>
      </c>
      <c r="E272" s="383" t="s">
        <v>1276</v>
      </c>
      <c r="F272" s="384" t="s">
        <v>1277</v>
      </c>
      <c r="G272" s="384" t="s">
        <v>1223</v>
      </c>
      <c r="H272" s="384" t="s">
        <v>1224</v>
      </c>
      <c r="I272" s="385" t="s">
        <v>1241</v>
      </c>
      <c r="J272" s="385">
        <v>1</v>
      </c>
      <c r="K272" s="353">
        <v>40221</v>
      </c>
      <c r="L272" s="353">
        <v>40268</v>
      </c>
      <c r="M272" s="143">
        <f t="shared" si="121"/>
        <v>6.7142857142857144</v>
      </c>
      <c r="N272" s="386"/>
      <c r="O272" s="387">
        <v>1</v>
      </c>
      <c r="P272" s="146">
        <f t="shared" si="123"/>
        <v>1</v>
      </c>
      <c r="Q272" s="147">
        <f t="shared" si="122"/>
        <v>6.7142857142857144</v>
      </c>
      <c r="R272" s="147">
        <f t="shared" si="124"/>
        <v>6.7142857142857144</v>
      </c>
      <c r="S272" s="147">
        <f t="shared" si="125"/>
        <v>6.7142857142857144</v>
      </c>
      <c r="T272" s="381"/>
      <c r="U272" s="381"/>
      <c r="V272" s="388"/>
      <c r="W272" s="150">
        <f t="shared" si="126"/>
        <v>2</v>
      </c>
      <c r="X272" s="150">
        <f t="shared" si="70"/>
        <v>0</v>
      </c>
      <c r="Y272" s="151" t="str">
        <f t="shared" si="127"/>
        <v>CUMPLIDA</v>
      </c>
    </row>
    <row r="273" spans="1:25" ht="236.25" customHeight="1" thickBot="1">
      <c r="A273" s="276">
        <v>15</v>
      </c>
      <c r="B273" s="382">
        <v>1404001</v>
      </c>
      <c r="C273" s="254" t="s">
        <v>1278</v>
      </c>
      <c r="D273" s="254" t="s">
        <v>1279</v>
      </c>
      <c r="E273" s="383" t="s">
        <v>1280</v>
      </c>
      <c r="F273" s="384" t="s">
        <v>1281</v>
      </c>
      <c r="G273" s="384" t="s">
        <v>1223</v>
      </c>
      <c r="H273" s="384" t="s">
        <v>1282</v>
      </c>
      <c r="I273" s="385" t="s">
        <v>1283</v>
      </c>
      <c r="J273" s="385">
        <v>1</v>
      </c>
      <c r="K273" s="353">
        <v>40221</v>
      </c>
      <c r="L273" s="353">
        <v>40326</v>
      </c>
      <c r="M273" s="143">
        <f t="shared" si="121"/>
        <v>15</v>
      </c>
      <c r="N273" s="386"/>
      <c r="O273" s="387">
        <v>1</v>
      </c>
      <c r="P273" s="146">
        <f t="shared" si="123"/>
        <v>1</v>
      </c>
      <c r="Q273" s="147">
        <f t="shared" si="122"/>
        <v>15</v>
      </c>
      <c r="R273" s="147">
        <f t="shared" si="124"/>
        <v>15</v>
      </c>
      <c r="S273" s="147">
        <f t="shared" si="125"/>
        <v>15</v>
      </c>
      <c r="T273" s="381"/>
      <c r="U273" s="381"/>
      <c r="V273" s="388"/>
      <c r="W273" s="150">
        <f t="shared" si="126"/>
        <v>2</v>
      </c>
      <c r="X273" s="150">
        <f t="shared" si="70"/>
        <v>0</v>
      </c>
      <c r="Y273" s="151" t="str">
        <f t="shared" si="127"/>
        <v>CUMPLIDA</v>
      </c>
    </row>
    <row r="274" spans="1:25" ht="153" customHeight="1" thickBot="1">
      <c r="A274" s="276">
        <v>16</v>
      </c>
      <c r="B274" s="382">
        <v>1404004</v>
      </c>
      <c r="C274" s="254" t="s">
        <v>1284</v>
      </c>
      <c r="D274" s="254" t="s">
        <v>1285</v>
      </c>
      <c r="E274" s="383" t="s">
        <v>1286</v>
      </c>
      <c r="F274" s="384" t="s">
        <v>1287</v>
      </c>
      <c r="G274" s="384" t="s">
        <v>1223</v>
      </c>
      <c r="H274" s="384" t="s">
        <v>1224</v>
      </c>
      <c r="I274" s="385" t="s">
        <v>1241</v>
      </c>
      <c r="J274" s="385">
        <v>1</v>
      </c>
      <c r="K274" s="353">
        <v>40221</v>
      </c>
      <c r="L274" s="353">
        <v>40268</v>
      </c>
      <c r="M274" s="143">
        <f t="shared" si="121"/>
        <v>6.7142857142857144</v>
      </c>
      <c r="N274" s="386"/>
      <c r="O274" s="387">
        <v>1</v>
      </c>
      <c r="P274" s="146">
        <f t="shared" si="123"/>
        <v>1</v>
      </c>
      <c r="Q274" s="147">
        <f t="shared" si="122"/>
        <v>6.7142857142857144</v>
      </c>
      <c r="R274" s="147">
        <f t="shared" si="124"/>
        <v>6.7142857142857144</v>
      </c>
      <c r="S274" s="147">
        <f t="shared" si="125"/>
        <v>6.7142857142857144</v>
      </c>
      <c r="T274" s="381"/>
      <c r="U274" s="381"/>
      <c r="V274" s="388"/>
      <c r="W274" s="150">
        <f t="shared" si="126"/>
        <v>2</v>
      </c>
      <c r="X274" s="150">
        <f t="shared" si="70"/>
        <v>0</v>
      </c>
      <c r="Y274" s="151" t="str">
        <f t="shared" si="127"/>
        <v>CUMPLIDA</v>
      </c>
    </row>
    <row r="275" spans="1:25" ht="162.75" customHeight="1" thickBot="1">
      <c r="A275" s="276">
        <v>17</v>
      </c>
      <c r="B275" s="382">
        <v>1404004</v>
      </c>
      <c r="C275" s="254" t="s">
        <v>1288</v>
      </c>
      <c r="D275" s="254" t="s">
        <v>1289</v>
      </c>
      <c r="E275" s="383" t="s">
        <v>1290</v>
      </c>
      <c r="F275" s="384" t="s">
        <v>1291</v>
      </c>
      <c r="G275" s="384" t="s">
        <v>1223</v>
      </c>
      <c r="H275" s="384" t="s">
        <v>1224</v>
      </c>
      <c r="I275" s="385" t="s">
        <v>1241</v>
      </c>
      <c r="J275" s="385">
        <v>1</v>
      </c>
      <c r="K275" s="353">
        <v>40221</v>
      </c>
      <c r="L275" s="353">
        <v>40268</v>
      </c>
      <c r="M275" s="143">
        <f t="shared" si="121"/>
        <v>6.7142857142857144</v>
      </c>
      <c r="N275" s="386"/>
      <c r="O275" s="387">
        <v>1</v>
      </c>
      <c r="P275" s="146">
        <f t="shared" si="123"/>
        <v>1</v>
      </c>
      <c r="Q275" s="147">
        <f t="shared" si="122"/>
        <v>6.7142857142857144</v>
      </c>
      <c r="R275" s="147">
        <f t="shared" si="124"/>
        <v>6.7142857142857144</v>
      </c>
      <c r="S275" s="147">
        <f t="shared" si="125"/>
        <v>6.7142857142857144</v>
      </c>
      <c r="T275" s="381"/>
      <c r="U275" s="381"/>
      <c r="V275" s="256"/>
      <c r="W275" s="150">
        <f t="shared" si="126"/>
        <v>2</v>
      </c>
      <c r="X275" s="150">
        <f t="shared" si="70"/>
        <v>0</v>
      </c>
      <c r="Y275" s="151" t="str">
        <f t="shared" si="127"/>
        <v>CUMPLIDA</v>
      </c>
    </row>
    <row r="276" spans="1:25" ht="174.75" customHeight="1" thickBot="1">
      <c r="A276" s="276">
        <v>18</v>
      </c>
      <c r="B276" s="382">
        <v>1302100</v>
      </c>
      <c r="C276" s="254" t="s">
        <v>1292</v>
      </c>
      <c r="D276" s="254" t="s">
        <v>1293</v>
      </c>
      <c r="E276" s="383" t="s">
        <v>1294</v>
      </c>
      <c r="F276" s="384" t="s">
        <v>1295</v>
      </c>
      <c r="G276" s="384" t="s">
        <v>1296</v>
      </c>
      <c r="H276" s="384" t="s">
        <v>1297</v>
      </c>
      <c r="I276" s="385" t="s">
        <v>1298</v>
      </c>
      <c r="J276" s="385">
        <v>1</v>
      </c>
      <c r="K276" s="353">
        <v>40221</v>
      </c>
      <c r="L276" s="353">
        <v>40374</v>
      </c>
      <c r="M276" s="143">
        <f t="shared" si="121"/>
        <v>21.857142857142858</v>
      </c>
      <c r="N276" s="390" t="s">
        <v>1531</v>
      </c>
      <c r="O276" s="387">
        <v>0</v>
      </c>
      <c r="P276" s="146">
        <f t="shared" si="123"/>
        <v>0</v>
      </c>
      <c r="Q276" s="147">
        <f t="shared" si="122"/>
        <v>0</v>
      </c>
      <c r="R276" s="147">
        <f t="shared" si="124"/>
        <v>0</v>
      </c>
      <c r="S276" s="147">
        <f t="shared" si="125"/>
        <v>21.857142857142858</v>
      </c>
      <c r="T276" s="381"/>
      <c r="U276" s="381"/>
      <c r="V276" s="609" t="s">
        <v>2440</v>
      </c>
      <c r="W276" s="150">
        <f t="shared" si="126"/>
        <v>0</v>
      </c>
      <c r="X276" s="150">
        <f t="shared" si="70"/>
        <v>0</v>
      </c>
      <c r="Y276" s="151" t="str">
        <f t="shared" si="127"/>
        <v>VENCIDA</v>
      </c>
    </row>
    <row r="277" spans="1:25" ht="377.25" customHeight="1" thickBot="1">
      <c r="A277" s="276">
        <v>19</v>
      </c>
      <c r="B277" s="382">
        <v>1201001</v>
      </c>
      <c r="C277" s="254" t="s">
        <v>1299</v>
      </c>
      <c r="D277" s="254" t="s">
        <v>1300</v>
      </c>
      <c r="E277" s="383" t="s">
        <v>1301</v>
      </c>
      <c r="F277" s="384" t="s">
        <v>1302</v>
      </c>
      <c r="G277" s="384" t="s">
        <v>1250</v>
      </c>
      <c r="H277" s="384" t="s">
        <v>1303</v>
      </c>
      <c r="I277" s="385" t="s">
        <v>1304</v>
      </c>
      <c r="J277" s="385">
        <v>1</v>
      </c>
      <c r="K277" s="353">
        <v>40221</v>
      </c>
      <c r="L277" s="353">
        <v>40268</v>
      </c>
      <c r="M277" s="143">
        <f t="shared" si="121"/>
        <v>6.7142857142857144</v>
      </c>
      <c r="N277" s="386"/>
      <c r="O277" s="387">
        <v>1</v>
      </c>
      <c r="P277" s="146">
        <f t="shared" si="123"/>
        <v>1</v>
      </c>
      <c r="Q277" s="147">
        <f t="shared" si="122"/>
        <v>6.7142857142857144</v>
      </c>
      <c r="R277" s="147">
        <f t="shared" si="124"/>
        <v>6.7142857142857144</v>
      </c>
      <c r="S277" s="147">
        <f t="shared" si="125"/>
        <v>6.7142857142857144</v>
      </c>
      <c r="T277" s="381"/>
      <c r="U277" s="381"/>
      <c r="V277" s="388"/>
      <c r="W277" s="150">
        <f t="shared" si="126"/>
        <v>2</v>
      </c>
      <c r="X277" s="150">
        <f t="shared" si="70"/>
        <v>0</v>
      </c>
      <c r="Y277" s="151" t="str">
        <f t="shared" si="127"/>
        <v>CUMPLIDA</v>
      </c>
    </row>
    <row r="278" spans="1:25" ht="125.25" customHeight="1">
      <c r="A278" s="706">
        <v>20</v>
      </c>
      <c r="B278" s="709">
        <v>1201001</v>
      </c>
      <c r="C278" s="712" t="s">
        <v>1305</v>
      </c>
      <c r="D278" s="715" t="s">
        <v>1300</v>
      </c>
      <c r="E278" s="715" t="s">
        <v>1306</v>
      </c>
      <c r="F278" s="391" t="s">
        <v>1307</v>
      </c>
      <c r="G278" s="392" t="s">
        <v>1308</v>
      </c>
      <c r="H278" s="391" t="s">
        <v>1218</v>
      </c>
      <c r="I278" s="393" t="s">
        <v>1309</v>
      </c>
      <c r="J278" s="393">
        <v>1</v>
      </c>
      <c r="K278" s="333">
        <v>40221</v>
      </c>
      <c r="L278" s="333">
        <v>40586</v>
      </c>
      <c r="M278" s="117">
        <f t="shared" si="121"/>
        <v>52.142857142857146</v>
      </c>
      <c r="N278" s="586" t="s">
        <v>1586</v>
      </c>
      <c r="O278" s="394">
        <v>1</v>
      </c>
      <c r="P278" s="119">
        <f t="shared" si="123"/>
        <v>1</v>
      </c>
      <c r="Q278" s="120">
        <f t="shared" si="122"/>
        <v>52.142857142857146</v>
      </c>
      <c r="R278" s="120">
        <f t="shared" si="124"/>
        <v>52.142857142857146</v>
      </c>
      <c r="S278" s="120">
        <f t="shared" si="125"/>
        <v>52.142857142857146</v>
      </c>
      <c r="T278" s="395"/>
      <c r="U278" s="395"/>
      <c r="V278" s="582" t="s">
        <v>2427</v>
      </c>
      <c r="W278" s="123">
        <f t="shared" si="126"/>
        <v>2</v>
      </c>
      <c r="X278" s="123">
        <f t="shared" si="70"/>
        <v>0</v>
      </c>
      <c r="Y278" s="124" t="str">
        <f t="shared" si="127"/>
        <v>CUMPLIDA</v>
      </c>
    </row>
    <row r="279" spans="1:25" ht="53.25" customHeight="1">
      <c r="A279" s="707"/>
      <c r="B279" s="710"/>
      <c r="C279" s="713"/>
      <c r="D279" s="716"/>
      <c r="E279" s="716"/>
      <c r="F279" s="57" t="s">
        <v>1310</v>
      </c>
      <c r="G279" s="59" t="s">
        <v>1308</v>
      </c>
      <c r="H279" s="57" t="s">
        <v>1311</v>
      </c>
      <c r="I279" s="58" t="s">
        <v>1312</v>
      </c>
      <c r="J279" s="60">
        <v>1</v>
      </c>
      <c r="K279" s="53">
        <v>40221</v>
      </c>
      <c r="L279" s="53">
        <v>40330</v>
      </c>
      <c r="M279" s="83">
        <f t="shared" si="121"/>
        <v>15.571428571428571</v>
      </c>
      <c r="N279" s="587" t="s">
        <v>1586</v>
      </c>
      <c r="O279" s="61">
        <v>1</v>
      </c>
      <c r="P279" s="28">
        <f t="shared" si="123"/>
        <v>1</v>
      </c>
      <c r="Q279" s="26">
        <f t="shared" si="122"/>
        <v>15.571428571428571</v>
      </c>
      <c r="R279" s="26">
        <f t="shared" si="124"/>
        <v>15.571428571428571</v>
      </c>
      <c r="S279" s="26">
        <f t="shared" si="125"/>
        <v>15.571428571428571</v>
      </c>
      <c r="T279" s="56"/>
      <c r="U279" s="56"/>
      <c r="V279" s="602"/>
      <c r="W279" s="187">
        <f t="shared" si="126"/>
        <v>2</v>
      </c>
      <c r="X279" s="187">
        <f t="shared" si="70"/>
        <v>0</v>
      </c>
      <c r="Y279" s="188" t="str">
        <f t="shared" si="127"/>
        <v>CUMPLIDA</v>
      </c>
    </row>
    <row r="280" spans="1:25" ht="128.25" customHeight="1" thickBot="1">
      <c r="A280" s="708"/>
      <c r="B280" s="711"/>
      <c r="C280" s="714"/>
      <c r="D280" s="717"/>
      <c r="E280" s="717"/>
      <c r="F280" s="396" t="s">
        <v>1313</v>
      </c>
      <c r="G280" s="396" t="s">
        <v>1308</v>
      </c>
      <c r="H280" s="396" t="s">
        <v>1314</v>
      </c>
      <c r="I280" s="397" t="s">
        <v>1315</v>
      </c>
      <c r="J280" s="397">
        <v>1</v>
      </c>
      <c r="K280" s="338">
        <v>40221</v>
      </c>
      <c r="L280" s="338">
        <v>40359</v>
      </c>
      <c r="M280" s="128">
        <f t="shared" si="121"/>
        <v>19.714285714285715</v>
      </c>
      <c r="N280" s="588" t="s">
        <v>1586</v>
      </c>
      <c r="O280" s="398">
        <v>0</v>
      </c>
      <c r="P280" s="130">
        <f t="shared" si="123"/>
        <v>0</v>
      </c>
      <c r="Q280" s="131">
        <f t="shared" si="122"/>
        <v>0</v>
      </c>
      <c r="R280" s="131">
        <f t="shared" si="124"/>
        <v>0</v>
      </c>
      <c r="S280" s="131">
        <f t="shared" si="125"/>
        <v>19.714285714285715</v>
      </c>
      <c r="T280" s="399"/>
      <c r="U280" s="399"/>
      <c r="V280" s="583" t="s">
        <v>2428</v>
      </c>
      <c r="W280" s="134">
        <f t="shared" si="126"/>
        <v>0</v>
      </c>
      <c r="X280" s="134">
        <f t="shared" si="70"/>
        <v>0</v>
      </c>
      <c r="Y280" s="135" t="str">
        <f t="shared" si="127"/>
        <v>VENCIDA</v>
      </c>
    </row>
    <row r="281" spans="1:25" ht="359.25" customHeight="1" thickBot="1">
      <c r="A281" s="276">
        <v>21</v>
      </c>
      <c r="B281" s="382">
        <v>1301002</v>
      </c>
      <c r="C281" s="254" t="s">
        <v>1316</v>
      </c>
      <c r="D281" s="254" t="s">
        <v>1317</v>
      </c>
      <c r="E281" s="383" t="s">
        <v>1318</v>
      </c>
      <c r="F281" s="163" t="s">
        <v>1319</v>
      </c>
      <c r="G281" s="384" t="s">
        <v>1320</v>
      </c>
      <c r="H281" s="384" t="s">
        <v>1321</v>
      </c>
      <c r="I281" s="385" t="s">
        <v>1322</v>
      </c>
      <c r="J281" s="385">
        <v>2</v>
      </c>
      <c r="K281" s="353">
        <v>40221</v>
      </c>
      <c r="L281" s="353">
        <v>40238</v>
      </c>
      <c r="M281" s="143">
        <f t="shared" si="121"/>
        <v>2.4285714285714284</v>
      </c>
      <c r="N281" s="386"/>
      <c r="O281" s="387">
        <v>2</v>
      </c>
      <c r="P281" s="146">
        <f t="shared" si="123"/>
        <v>1</v>
      </c>
      <c r="Q281" s="147">
        <f t="shared" si="122"/>
        <v>2.4285714285714284</v>
      </c>
      <c r="R281" s="147">
        <f t="shared" si="124"/>
        <v>2.4285714285714284</v>
      </c>
      <c r="S281" s="147">
        <f t="shared" si="125"/>
        <v>2.4285714285714284</v>
      </c>
      <c r="T281" s="381"/>
      <c r="U281" s="381"/>
      <c r="V281" s="256"/>
      <c r="W281" s="150">
        <f t="shared" si="126"/>
        <v>2</v>
      </c>
      <c r="X281" s="150">
        <f t="shared" si="70"/>
        <v>0</v>
      </c>
      <c r="Y281" s="151" t="str">
        <f t="shared" si="127"/>
        <v>CUMPLIDA</v>
      </c>
    </row>
    <row r="282" spans="1:25" ht="143.25" customHeight="1" thickBot="1">
      <c r="A282" s="276">
        <v>22</v>
      </c>
      <c r="B282" s="382">
        <v>1201001</v>
      </c>
      <c r="C282" s="254" t="s">
        <v>1323</v>
      </c>
      <c r="D282" s="254" t="s">
        <v>1300</v>
      </c>
      <c r="E282" s="383" t="s">
        <v>1324</v>
      </c>
      <c r="F282" s="630" t="s">
        <v>1325</v>
      </c>
      <c r="G282" s="631"/>
      <c r="H282" s="631"/>
      <c r="I282" s="632"/>
      <c r="J282" s="385">
        <v>1</v>
      </c>
      <c r="K282" s="353"/>
      <c r="L282" s="353"/>
      <c r="M282" s="143">
        <f t="shared" si="121"/>
        <v>0</v>
      </c>
      <c r="N282" s="386"/>
      <c r="O282" s="387">
        <v>1</v>
      </c>
      <c r="P282" s="146">
        <f t="shared" si="123"/>
        <v>1</v>
      </c>
      <c r="Q282" s="147">
        <f t="shared" si="122"/>
        <v>0</v>
      </c>
      <c r="R282" s="147">
        <f t="shared" si="124"/>
        <v>0</v>
      </c>
      <c r="S282" s="147">
        <f t="shared" si="125"/>
        <v>0</v>
      </c>
      <c r="T282" s="381"/>
      <c r="U282" s="381"/>
      <c r="V282" s="388"/>
      <c r="W282" s="150">
        <f t="shared" si="126"/>
        <v>2</v>
      </c>
      <c r="X282" s="150">
        <f t="shared" si="70"/>
        <v>0</v>
      </c>
      <c r="Y282" s="151" t="str">
        <f t="shared" si="127"/>
        <v>CUMPLIDA</v>
      </c>
    </row>
    <row r="283" spans="1:25" ht="234.75" customHeight="1" thickBot="1">
      <c r="A283" s="276">
        <v>23</v>
      </c>
      <c r="B283" s="382">
        <v>1201001</v>
      </c>
      <c r="C283" s="254" t="s">
        <v>1326</v>
      </c>
      <c r="D283" s="254" t="s">
        <v>1300</v>
      </c>
      <c r="E283" s="383" t="s">
        <v>1327</v>
      </c>
      <c r="F283" s="384" t="s">
        <v>1328</v>
      </c>
      <c r="G283" s="384" t="s">
        <v>1308</v>
      </c>
      <c r="H283" s="384" t="s">
        <v>1329</v>
      </c>
      <c r="I283" s="385" t="s">
        <v>1330</v>
      </c>
      <c r="J283" s="385">
        <v>1</v>
      </c>
      <c r="K283" s="353">
        <v>40221</v>
      </c>
      <c r="L283" s="353">
        <v>40268</v>
      </c>
      <c r="M283" s="143">
        <f t="shared" si="121"/>
        <v>6.7142857142857144</v>
      </c>
      <c r="N283" s="386"/>
      <c r="O283" s="387">
        <v>0</v>
      </c>
      <c r="P283" s="146">
        <f t="shared" si="123"/>
        <v>0</v>
      </c>
      <c r="Q283" s="147">
        <f t="shared" si="122"/>
        <v>0</v>
      </c>
      <c r="R283" s="147">
        <f t="shared" si="124"/>
        <v>0</v>
      </c>
      <c r="S283" s="147">
        <f t="shared" si="125"/>
        <v>6.7142857142857144</v>
      </c>
      <c r="T283" s="381"/>
      <c r="U283" s="381"/>
      <c r="V283" s="226" t="s">
        <v>2469</v>
      </c>
      <c r="W283" s="150">
        <f t="shared" si="126"/>
        <v>0</v>
      </c>
      <c r="X283" s="150">
        <f t="shared" si="70"/>
        <v>0</v>
      </c>
      <c r="Y283" s="151" t="str">
        <f t="shared" si="127"/>
        <v>VENCIDA</v>
      </c>
    </row>
    <row r="284" spans="1:25" ht="177.75" customHeight="1" thickBot="1">
      <c r="A284" s="276">
        <v>24</v>
      </c>
      <c r="B284" s="382">
        <v>1601002</v>
      </c>
      <c r="C284" s="254" t="s">
        <v>1331</v>
      </c>
      <c r="D284" s="254" t="s">
        <v>1332</v>
      </c>
      <c r="E284" s="383" t="s">
        <v>1333</v>
      </c>
      <c r="F284" s="384" t="s">
        <v>1334</v>
      </c>
      <c r="G284" s="384" t="s">
        <v>1335</v>
      </c>
      <c r="H284" s="384" t="s">
        <v>1336</v>
      </c>
      <c r="I284" s="385" t="s">
        <v>1241</v>
      </c>
      <c r="J284" s="385">
        <v>1</v>
      </c>
      <c r="K284" s="353">
        <v>40221</v>
      </c>
      <c r="L284" s="353">
        <v>40267</v>
      </c>
      <c r="M284" s="143">
        <f t="shared" si="121"/>
        <v>6.5714285714285712</v>
      </c>
      <c r="N284" s="386"/>
      <c r="O284" s="299">
        <v>1</v>
      </c>
      <c r="P284" s="146">
        <f t="shared" si="123"/>
        <v>1</v>
      </c>
      <c r="Q284" s="147">
        <f t="shared" si="122"/>
        <v>6.5714285714285712</v>
      </c>
      <c r="R284" s="147">
        <f t="shared" si="124"/>
        <v>6.5714285714285712</v>
      </c>
      <c r="S284" s="147">
        <f t="shared" si="125"/>
        <v>6.5714285714285712</v>
      </c>
      <c r="T284" s="381"/>
      <c r="U284" s="400"/>
      <c r="V284" s="357"/>
      <c r="W284" s="150">
        <f t="shared" si="126"/>
        <v>2</v>
      </c>
      <c r="X284" s="150">
        <f t="shared" si="70"/>
        <v>0</v>
      </c>
      <c r="Y284" s="151" t="str">
        <f t="shared" si="127"/>
        <v>CUMPLIDA</v>
      </c>
    </row>
    <row r="285" spans="1:25" ht="351" customHeight="1" thickBot="1">
      <c r="A285" s="276">
        <v>25</v>
      </c>
      <c r="B285" s="382">
        <v>1202002</v>
      </c>
      <c r="C285" s="254" t="s">
        <v>1337</v>
      </c>
      <c r="D285" s="254" t="s">
        <v>1338</v>
      </c>
      <c r="E285" s="383" t="s">
        <v>1339</v>
      </c>
      <c r="F285" s="384" t="s">
        <v>1340</v>
      </c>
      <c r="G285" s="384" t="s">
        <v>1223</v>
      </c>
      <c r="H285" s="384" t="s">
        <v>1224</v>
      </c>
      <c r="I285" s="385" t="s">
        <v>1241</v>
      </c>
      <c r="J285" s="385">
        <v>1</v>
      </c>
      <c r="K285" s="353">
        <v>40221</v>
      </c>
      <c r="L285" s="353">
        <v>40268</v>
      </c>
      <c r="M285" s="143">
        <f t="shared" si="121"/>
        <v>6.7142857142857144</v>
      </c>
      <c r="N285" s="386"/>
      <c r="O285" s="145">
        <v>1</v>
      </c>
      <c r="P285" s="146">
        <f t="shared" si="123"/>
        <v>1</v>
      </c>
      <c r="Q285" s="147">
        <f t="shared" si="122"/>
        <v>6.7142857142857144</v>
      </c>
      <c r="R285" s="147">
        <f t="shared" si="124"/>
        <v>6.7142857142857144</v>
      </c>
      <c r="S285" s="147">
        <f t="shared" si="125"/>
        <v>6.7142857142857144</v>
      </c>
      <c r="T285" s="237"/>
      <c r="U285" s="402"/>
      <c r="V285" s="357"/>
      <c r="W285" s="150">
        <f t="shared" si="126"/>
        <v>2</v>
      </c>
      <c r="X285" s="150">
        <f t="shared" si="70"/>
        <v>0</v>
      </c>
      <c r="Y285" s="151" t="str">
        <f t="shared" si="127"/>
        <v>CUMPLIDA</v>
      </c>
    </row>
    <row r="286" spans="1:25" ht="15" customHeight="1" thickBot="1">
      <c r="A286" s="718" t="s">
        <v>1533</v>
      </c>
      <c r="B286" s="719"/>
      <c r="C286" s="719"/>
      <c r="D286" s="719"/>
      <c r="E286" s="719"/>
      <c r="F286" s="719"/>
      <c r="G286" s="719"/>
      <c r="H286" s="719"/>
      <c r="I286" s="719"/>
      <c r="J286" s="719"/>
      <c r="K286" s="719"/>
      <c r="L286" s="719"/>
      <c r="M286" s="719"/>
      <c r="N286" s="720"/>
      <c r="O286" s="721"/>
      <c r="P286" s="722"/>
      <c r="Q286" s="722"/>
      <c r="R286" s="722"/>
      <c r="S286" s="722"/>
      <c r="T286" s="722"/>
      <c r="U286" s="722"/>
      <c r="V286" s="723"/>
    </row>
    <row r="287" spans="1:25" ht="127.5">
      <c r="A287" s="724">
        <v>1</v>
      </c>
      <c r="B287" s="727" t="s">
        <v>1534</v>
      </c>
      <c r="C287" s="641" t="s">
        <v>1535</v>
      </c>
      <c r="D287" s="641" t="s">
        <v>1536</v>
      </c>
      <c r="E287" s="641" t="s">
        <v>1537</v>
      </c>
      <c r="F287" s="647" t="s">
        <v>1538</v>
      </c>
      <c r="G287" s="647" t="s">
        <v>1539</v>
      </c>
      <c r="H287" s="391" t="s">
        <v>1540</v>
      </c>
      <c r="I287" s="393" t="s">
        <v>493</v>
      </c>
      <c r="J287" s="467">
        <v>1</v>
      </c>
      <c r="K287" s="468">
        <v>40574</v>
      </c>
      <c r="L287" s="468">
        <v>40581</v>
      </c>
      <c r="M287" s="469">
        <f>(L287-K287)/7</f>
        <v>1</v>
      </c>
      <c r="N287" s="470" t="s">
        <v>1541</v>
      </c>
      <c r="O287" s="471">
        <v>1</v>
      </c>
      <c r="P287" s="472">
        <f>IF(O287/J287&gt;1,1,+O287/J287)</f>
        <v>1</v>
      </c>
      <c r="Q287" s="473">
        <f>+M287*P287</f>
        <v>1</v>
      </c>
      <c r="R287" s="473">
        <f>IF(L287&lt;=$T$9,Q287,0)</f>
        <v>1</v>
      </c>
      <c r="S287" s="473">
        <f t="shared" ref="S287:S350" si="128">IF($T$9&gt;=L287,M287,0)</f>
        <v>1</v>
      </c>
      <c r="T287" s="474"/>
      <c r="U287" s="474"/>
      <c r="V287" s="475" t="s">
        <v>1542</v>
      </c>
      <c r="W287" s="420">
        <f t="shared" si="126"/>
        <v>2</v>
      </c>
      <c r="X287" s="420">
        <f t="shared" si="70"/>
        <v>0</v>
      </c>
      <c r="Y287" s="409" t="str">
        <f t="shared" si="127"/>
        <v>CUMPLIDA</v>
      </c>
    </row>
    <row r="288" spans="1:25" ht="51">
      <c r="A288" s="725"/>
      <c r="B288" s="728"/>
      <c r="C288" s="642"/>
      <c r="D288" s="642"/>
      <c r="E288" s="642"/>
      <c r="F288" s="646"/>
      <c r="G288" s="646"/>
      <c r="H288" s="57" t="s">
        <v>1543</v>
      </c>
      <c r="I288" s="58" t="s">
        <v>241</v>
      </c>
      <c r="J288" s="421">
        <v>2</v>
      </c>
      <c r="K288" s="422">
        <v>40581</v>
      </c>
      <c r="L288" s="422">
        <v>40585</v>
      </c>
      <c r="M288" s="435">
        <f t="shared" ref="M288:M351" si="129">(L288-K288)/7</f>
        <v>0.5714285714285714</v>
      </c>
      <c r="N288" s="436" t="s">
        <v>1544</v>
      </c>
      <c r="O288" s="437">
        <v>2</v>
      </c>
      <c r="P288" s="438">
        <f t="shared" ref="P288:P351" si="130">IF(O288/J288&gt;1,1,+O288/J288)</f>
        <v>1</v>
      </c>
      <c r="Q288" s="439">
        <f t="shared" ref="Q288:Q351" si="131">+M288*P288</f>
        <v>0.5714285714285714</v>
      </c>
      <c r="R288" s="439">
        <f t="shared" ref="R288:R351" si="132">IF(L288&lt;=$T$9,Q288,0)</f>
        <v>0.5714285714285714</v>
      </c>
      <c r="S288" s="439">
        <f t="shared" si="128"/>
        <v>0.5714285714285714</v>
      </c>
      <c r="T288" s="423"/>
      <c r="U288" s="423"/>
      <c r="V288" s="434" t="s">
        <v>1545</v>
      </c>
      <c r="W288" s="418">
        <f t="shared" si="126"/>
        <v>2</v>
      </c>
      <c r="X288" s="418">
        <f t="shared" si="70"/>
        <v>0</v>
      </c>
      <c r="Y288" s="410" t="str">
        <f t="shared" si="127"/>
        <v>CUMPLIDA</v>
      </c>
    </row>
    <row r="289" spans="1:25" ht="76.5">
      <c r="A289" s="725"/>
      <c r="B289" s="728"/>
      <c r="C289" s="642"/>
      <c r="D289" s="642"/>
      <c r="E289" s="642"/>
      <c r="F289" s="646"/>
      <c r="G289" s="646"/>
      <c r="H289" s="57" t="s">
        <v>1546</v>
      </c>
      <c r="I289" s="58" t="s">
        <v>1547</v>
      </c>
      <c r="J289" s="58">
        <v>4</v>
      </c>
      <c r="K289" s="422">
        <v>40574</v>
      </c>
      <c r="L289" s="422">
        <v>40581</v>
      </c>
      <c r="M289" s="435">
        <f t="shared" si="129"/>
        <v>1</v>
      </c>
      <c r="N289" s="436" t="s">
        <v>1548</v>
      </c>
      <c r="O289" s="437">
        <v>4</v>
      </c>
      <c r="P289" s="438">
        <f t="shared" si="130"/>
        <v>1</v>
      </c>
      <c r="Q289" s="439">
        <f t="shared" si="131"/>
        <v>1</v>
      </c>
      <c r="R289" s="439">
        <f t="shared" si="132"/>
        <v>1</v>
      </c>
      <c r="S289" s="439">
        <f t="shared" si="128"/>
        <v>1</v>
      </c>
      <c r="T289" s="423"/>
      <c r="U289" s="423"/>
      <c r="V289" s="434" t="s">
        <v>1549</v>
      </c>
      <c r="W289" s="418">
        <f t="shared" si="126"/>
        <v>2</v>
      </c>
      <c r="X289" s="418">
        <f t="shared" si="70"/>
        <v>0</v>
      </c>
      <c r="Y289" s="410" t="str">
        <f t="shared" si="127"/>
        <v>CUMPLIDA</v>
      </c>
    </row>
    <row r="290" spans="1:25" ht="85.5" customHeight="1">
      <c r="A290" s="725"/>
      <c r="B290" s="728"/>
      <c r="C290" s="642"/>
      <c r="D290" s="642"/>
      <c r="E290" s="642"/>
      <c r="F290" s="646"/>
      <c r="G290" s="646"/>
      <c r="H290" s="57" t="s">
        <v>1550</v>
      </c>
      <c r="I290" s="58" t="s">
        <v>1551</v>
      </c>
      <c r="J290" s="421">
        <v>1</v>
      </c>
      <c r="K290" s="422">
        <v>40595</v>
      </c>
      <c r="L290" s="422">
        <v>40648</v>
      </c>
      <c r="M290" s="435">
        <f t="shared" si="129"/>
        <v>7.5714285714285712</v>
      </c>
      <c r="N290" s="436" t="s">
        <v>1541</v>
      </c>
      <c r="O290" s="437">
        <v>1</v>
      </c>
      <c r="P290" s="438">
        <f t="shared" si="130"/>
        <v>1</v>
      </c>
      <c r="Q290" s="439">
        <f t="shared" si="131"/>
        <v>7.5714285714285712</v>
      </c>
      <c r="R290" s="439">
        <f t="shared" si="132"/>
        <v>7.5714285714285712</v>
      </c>
      <c r="S290" s="439">
        <f t="shared" si="128"/>
        <v>7.5714285714285712</v>
      </c>
      <c r="T290" s="423"/>
      <c r="U290" s="423"/>
      <c r="V290" s="580" t="s">
        <v>2429</v>
      </c>
      <c r="W290" s="418">
        <f t="shared" si="126"/>
        <v>2</v>
      </c>
      <c r="X290" s="418">
        <f t="shared" si="70"/>
        <v>0</v>
      </c>
      <c r="Y290" s="410" t="str">
        <f t="shared" si="127"/>
        <v>CUMPLIDA</v>
      </c>
    </row>
    <row r="291" spans="1:25" ht="102">
      <c r="A291" s="725"/>
      <c r="B291" s="728"/>
      <c r="C291" s="642"/>
      <c r="D291" s="642"/>
      <c r="E291" s="642"/>
      <c r="F291" s="646"/>
      <c r="G291" s="646"/>
      <c r="H291" s="57" t="s">
        <v>1552</v>
      </c>
      <c r="I291" s="58" t="s">
        <v>1553</v>
      </c>
      <c r="J291" s="421">
        <v>1</v>
      </c>
      <c r="K291" s="422">
        <v>40648</v>
      </c>
      <c r="L291" s="422">
        <v>40694</v>
      </c>
      <c r="M291" s="435">
        <f t="shared" si="129"/>
        <v>6.5714285714285712</v>
      </c>
      <c r="N291" s="436" t="s">
        <v>1541</v>
      </c>
      <c r="O291" s="437">
        <v>1</v>
      </c>
      <c r="P291" s="438">
        <f t="shared" si="130"/>
        <v>1</v>
      </c>
      <c r="Q291" s="439">
        <f t="shared" si="131"/>
        <v>6.5714285714285712</v>
      </c>
      <c r="R291" s="439">
        <f t="shared" si="132"/>
        <v>6.5714285714285712</v>
      </c>
      <c r="S291" s="439">
        <f t="shared" si="128"/>
        <v>6.5714285714285712</v>
      </c>
      <c r="T291" s="423"/>
      <c r="U291" s="423"/>
      <c r="V291" s="434"/>
      <c r="W291" s="418">
        <f t="shared" si="126"/>
        <v>2</v>
      </c>
      <c r="X291" s="418">
        <f t="shared" si="70"/>
        <v>0</v>
      </c>
      <c r="Y291" s="410" t="str">
        <f t="shared" si="127"/>
        <v>CUMPLIDA</v>
      </c>
    </row>
    <row r="292" spans="1:25" ht="167.25" customHeight="1">
      <c r="A292" s="725"/>
      <c r="B292" s="728"/>
      <c r="C292" s="642"/>
      <c r="D292" s="642"/>
      <c r="E292" s="642"/>
      <c r="F292" s="646"/>
      <c r="G292" s="646"/>
      <c r="H292" s="57" t="s">
        <v>1554</v>
      </c>
      <c r="I292" s="58" t="s">
        <v>1555</v>
      </c>
      <c r="J292" s="421">
        <v>1</v>
      </c>
      <c r="K292" s="422">
        <v>40648</v>
      </c>
      <c r="L292" s="422">
        <v>40662</v>
      </c>
      <c r="M292" s="435">
        <f t="shared" si="129"/>
        <v>2</v>
      </c>
      <c r="N292" s="436" t="s">
        <v>1556</v>
      </c>
      <c r="O292" s="437">
        <v>1</v>
      </c>
      <c r="P292" s="438">
        <f t="shared" si="130"/>
        <v>1</v>
      </c>
      <c r="Q292" s="439">
        <f t="shared" si="131"/>
        <v>2</v>
      </c>
      <c r="R292" s="439">
        <f t="shared" si="132"/>
        <v>2</v>
      </c>
      <c r="S292" s="439">
        <f t="shared" si="128"/>
        <v>2</v>
      </c>
      <c r="T292" s="423"/>
      <c r="U292" s="423"/>
      <c r="V292" s="580" t="s">
        <v>2415</v>
      </c>
      <c r="W292" s="418">
        <f t="shared" si="126"/>
        <v>2</v>
      </c>
      <c r="X292" s="418">
        <f t="shared" si="70"/>
        <v>0</v>
      </c>
      <c r="Y292" s="410" t="str">
        <f t="shared" si="127"/>
        <v>CUMPLIDA</v>
      </c>
    </row>
    <row r="293" spans="1:25" ht="170.25" customHeight="1" thickBot="1">
      <c r="A293" s="726"/>
      <c r="B293" s="729"/>
      <c r="C293" s="643"/>
      <c r="D293" s="643"/>
      <c r="E293" s="643"/>
      <c r="F293" s="648"/>
      <c r="G293" s="648"/>
      <c r="H293" s="396" t="s">
        <v>1557</v>
      </c>
      <c r="I293" s="397" t="s">
        <v>1558</v>
      </c>
      <c r="J293" s="397">
        <v>1</v>
      </c>
      <c r="K293" s="476">
        <v>40581</v>
      </c>
      <c r="L293" s="476">
        <v>40585</v>
      </c>
      <c r="M293" s="477">
        <f t="shared" si="129"/>
        <v>0.5714285714285714</v>
      </c>
      <c r="N293" s="478" t="s">
        <v>1559</v>
      </c>
      <c r="O293" s="479">
        <v>1</v>
      </c>
      <c r="P293" s="480">
        <f t="shared" si="130"/>
        <v>1</v>
      </c>
      <c r="Q293" s="481">
        <f t="shared" si="131"/>
        <v>0.5714285714285714</v>
      </c>
      <c r="R293" s="481">
        <f t="shared" si="132"/>
        <v>0.5714285714285714</v>
      </c>
      <c r="S293" s="481">
        <f t="shared" si="128"/>
        <v>0.5714285714285714</v>
      </c>
      <c r="T293" s="482"/>
      <c r="U293" s="482"/>
      <c r="V293" s="483"/>
      <c r="W293" s="419">
        <f t="shared" si="126"/>
        <v>2</v>
      </c>
      <c r="X293" s="419">
        <f t="shared" si="70"/>
        <v>0</v>
      </c>
      <c r="Y293" s="411" t="str">
        <f t="shared" si="127"/>
        <v>CUMPLIDA</v>
      </c>
    </row>
    <row r="294" spans="1:25" ht="161.25" customHeight="1">
      <c r="A294" s="724">
        <v>2</v>
      </c>
      <c r="B294" s="727" t="s">
        <v>1534</v>
      </c>
      <c r="C294" s="641" t="s">
        <v>1560</v>
      </c>
      <c r="D294" s="641" t="s">
        <v>1561</v>
      </c>
      <c r="E294" s="641" t="s">
        <v>1562</v>
      </c>
      <c r="F294" s="647" t="s">
        <v>1563</v>
      </c>
      <c r="G294" s="647" t="s">
        <v>1564</v>
      </c>
      <c r="H294" s="391" t="s">
        <v>1565</v>
      </c>
      <c r="I294" s="393" t="s">
        <v>493</v>
      </c>
      <c r="J294" s="393">
        <v>1</v>
      </c>
      <c r="K294" s="468">
        <v>40574</v>
      </c>
      <c r="L294" s="468">
        <v>40581</v>
      </c>
      <c r="M294" s="469">
        <f t="shared" si="129"/>
        <v>1</v>
      </c>
      <c r="N294" s="470" t="s">
        <v>1566</v>
      </c>
      <c r="O294" s="471">
        <v>1</v>
      </c>
      <c r="P294" s="484">
        <f t="shared" si="130"/>
        <v>1</v>
      </c>
      <c r="Q294" s="485">
        <f t="shared" si="131"/>
        <v>1</v>
      </c>
      <c r="R294" s="485">
        <f t="shared" si="132"/>
        <v>1</v>
      </c>
      <c r="S294" s="485">
        <f t="shared" si="128"/>
        <v>1</v>
      </c>
      <c r="T294" s="474"/>
      <c r="U294" s="474"/>
      <c r="V294" s="475" t="s">
        <v>1567</v>
      </c>
      <c r="W294" s="420">
        <f t="shared" si="126"/>
        <v>2</v>
      </c>
      <c r="X294" s="420">
        <f t="shared" si="70"/>
        <v>0</v>
      </c>
      <c r="Y294" s="409" t="str">
        <f t="shared" si="127"/>
        <v>CUMPLIDA</v>
      </c>
    </row>
    <row r="295" spans="1:25" ht="119.25" customHeight="1">
      <c r="A295" s="725"/>
      <c r="B295" s="728"/>
      <c r="C295" s="642"/>
      <c r="D295" s="642"/>
      <c r="E295" s="642"/>
      <c r="F295" s="646"/>
      <c r="G295" s="646"/>
      <c r="H295" s="57" t="s">
        <v>1568</v>
      </c>
      <c r="I295" s="58" t="s">
        <v>241</v>
      </c>
      <c r="J295" s="421">
        <v>2</v>
      </c>
      <c r="K295" s="422">
        <v>40581</v>
      </c>
      <c r="L295" s="422">
        <v>40585</v>
      </c>
      <c r="M295" s="435">
        <f t="shared" si="129"/>
        <v>0.5714285714285714</v>
      </c>
      <c r="N295" s="436" t="s">
        <v>1569</v>
      </c>
      <c r="O295" s="437">
        <v>2</v>
      </c>
      <c r="P295" s="440">
        <f t="shared" si="130"/>
        <v>1</v>
      </c>
      <c r="Q295" s="441">
        <f t="shared" si="131"/>
        <v>0.5714285714285714</v>
      </c>
      <c r="R295" s="441">
        <f t="shared" si="132"/>
        <v>0.5714285714285714</v>
      </c>
      <c r="S295" s="441">
        <f t="shared" si="128"/>
        <v>0.5714285714285714</v>
      </c>
      <c r="T295" s="423"/>
      <c r="U295" s="423"/>
      <c r="V295" s="434" t="s">
        <v>1570</v>
      </c>
      <c r="W295" s="418">
        <f t="shared" si="126"/>
        <v>2</v>
      </c>
      <c r="X295" s="418">
        <f t="shared" si="70"/>
        <v>0</v>
      </c>
      <c r="Y295" s="410" t="str">
        <f t="shared" si="127"/>
        <v>CUMPLIDA</v>
      </c>
    </row>
    <row r="296" spans="1:25" ht="122.25" customHeight="1">
      <c r="A296" s="725"/>
      <c r="B296" s="728"/>
      <c r="C296" s="642"/>
      <c r="D296" s="642"/>
      <c r="E296" s="642"/>
      <c r="F296" s="646"/>
      <c r="G296" s="646"/>
      <c r="H296" s="57" t="s">
        <v>1571</v>
      </c>
      <c r="I296" s="58" t="s">
        <v>241</v>
      </c>
      <c r="J296" s="58">
        <v>1</v>
      </c>
      <c r="K296" s="422">
        <v>40581</v>
      </c>
      <c r="L296" s="422">
        <v>40585</v>
      </c>
      <c r="M296" s="435">
        <f t="shared" si="129"/>
        <v>0.5714285714285714</v>
      </c>
      <c r="N296" s="436" t="s">
        <v>1569</v>
      </c>
      <c r="O296" s="437">
        <v>1</v>
      </c>
      <c r="P296" s="440">
        <f t="shared" si="130"/>
        <v>1</v>
      </c>
      <c r="Q296" s="441">
        <f t="shared" si="131"/>
        <v>0.5714285714285714</v>
      </c>
      <c r="R296" s="441">
        <f t="shared" si="132"/>
        <v>0.5714285714285714</v>
      </c>
      <c r="S296" s="441">
        <f t="shared" si="128"/>
        <v>0.5714285714285714</v>
      </c>
      <c r="T296" s="423"/>
      <c r="U296" s="423"/>
      <c r="V296" s="434" t="s">
        <v>1572</v>
      </c>
      <c r="W296" s="418">
        <f t="shared" si="126"/>
        <v>2</v>
      </c>
      <c r="X296" s="418">
        <f t="shared" si="70"/>
        <v>0</v>
      </c>
      <c r="Y296" s="410" t="str">
        <f t="shared" si="127"/>
        <v>CUMPLIDA</v>
      </c>
    </row>
    <row r="297" spans="1:25" ht="100.5" customHeight="1">
      <c r="A297" s="725"/>
      <c r="B297" s="728"/>
      <c r="C297" s="642"/>
      <c r="D297" s="642"/>
      <c r="E297" s="642"/>
      <c r="F297" s="646"/>
      <c r="G297" s="646"/>
      <c r="H297" s="57" t="s">
        <v>1573</v>
      </c>
      <c r="I297" s="58" t="s">
        <v>1574</v>
      </c>
      <c r="J297" s="58">
        <v>1</v>
      </c>
      <c r="K297" s="422">
        <v>40575</v>
      </c>
      <c r="L297" s="422">
        <v>40588</v>
      </c>
      <c r="M297" s="435">
        <f t="shared" si="129"/>
        <v>1.8571428571428572</v>
      </c>
      <c r="N297" s="436" t="s">
        <v>1575</v>
      </c>
      <c r="O297" s="437">
        <v>1</v>
      </c>
      <c r="P297" s="440">
        <f t="shared" si="130"/>
        <v>1</v>
      </c>
      <c r="Q297" s="441">
        <f t="shared" si="131"/>
        <v>1.8571428571428572</v>
      </c>
      <c r="R297" s="441">
        <f t="shared" si="132"/>
        <v>1.8571428571428572</v>
      </c>
      <c r="S297" s="441">
        <f t="shared" si="128"/>
        <v>1.8571428571428572</v>
      </c>
      <c r="T297" s="423"/>
      <c r="U297" s="423"/>
      <c r="V297" s="434" t="s">
        <v>1576</v>
      </c>
      <c r="W297" s="418">
        <f t="shared" si="126"/>
        <v>2</v>
      </c>
      <c r="X297" s="418">
        <f t="shared" si="70"/>
        <v>0</v>
      </c>
      <c r="Y297" s="410" t="str">
        <f t="shared" si="127"/>
        <v>CUMPLIDA</v>
      </c>
    </row>
    <row r="298" spans="1:25" ht="183.75" customHeight="1">
      <c r="A298" s="725"/>
      <c r="B298" s="728"/>
      <c r="C298" s="642"/>
      <c r="D298" s="642"/>
      <c r="E298" s="642"/>
      <c r="F298" s="646"/>
      <c r="G298" s="646"/>
      <c r="H298" s="57" t="s">
        <v>1577</v>
      </c>
      <c r="I298" s="58" t="s">
        <v>1551</v>
      </c>
      <c r="J298" s="58">
        <v>1</v>
      </c>
      <c r="K298" s="422">
        <v>40603</v>
      </c>
      <c r="L298" s="422">
        <v>40724</v>
      </c>
      <c r="M298" s="435">
        <f t="shared" si="129"/>
        <v>17.285714285714285</v>
      </c>
      <c r="N298" s="436" t="s">
        <v>1566</v>
      </c>
      <c r="O298" s="437">
        <v>1</v>
      </c>
      <c r="P298" s="440">
        <f t="shared" si="130"/>
        <v>1</v>
      </c>
      <c r="Q298" s="441">
        <f t="shared" si="131"/>
        <v>17.285714285714285</v>
      </c>
      <c r="R298" s="441">
        <f t="shared" si="132"/>
        <v>17.285714285714285</v>
      </c>
      <c r="S298" s="441">
        <f t="shared" si="128"/>
        <v>17.285714285714285</v>
      </c>
      <c r="T298" s="423"/>
      <c r="U298" s="423"/>
      <c r="V298" s="434" t="s">
        <v>2430</v>
      </c>
      <c r="W298" s="418">
        <f t="shared" si="126"/>
        <v>2</v>
      </c>
      <c r="X298" s="418">
        <f t="shared" si="70"/>
        <v>0</v>
      </c>
      <c r="Y298" s="410" t="str">
        <f t="shared" si="127"/>
        <v>CUMPLIDA</v>
      </c>
    </row>
    <row r="299" spans="1:25" ht="302.25" customHeight="1">
      <c r="A299" s="725"/>
      <c r="B299" s="728"/>
      <c r="C299" s="642"/>
      <c r="D299" s="642"/>
      <c r="E299" s="642"/>
      <c r="F299" s="646"/>
      <c r="G299" s="646"/>
      <c r="H299" s="57" t="s">
        <v>1578</v>
      </c>
      <c r="I299" s="58" t="s">
        <v>1553</v>
      </c>
      <c r="J299" s="60">
        <v>1</v>
      </c>
      <c r="K299" s="422">
        <v>40724</v>
      </c>
      <c r="L299" s="422">
        <v>40816</v>
      </c>
      <c r="M299" s="435">
        <f t="shared" si="129"/>
        <v>13.142857142857142</v>
      </c>
      <c r="N299" s="436" t="s">
        <v>1566</v>
      </c>
      <c r="O299" s="437">
        <v>0</v>
      </c>
      <c r="P299" s="440">
        <f t="shared" si="130"/>
        <v>0</v>
      </c>
      <c r="Q299" s="441">
        <f t="shared" si="131"/>
        <v>0</v>
      </c>
      <c r="R299" s="441">
        <f t="shared" si="132"/>
        <v>0</v>
      </c>
      <c r="S299" s="441">
        <f t="shared" si="128"/>
        <v>13.142857142857142</v>
      </c>
      <c r="T299" s="423"/>
      <c r="U299" s="423"/>
      <c r="V299" s="434" t="s">
        <v>2470</v>
      </c>
      <c r="W299" s="418">
        <f t="shared" si="126"/>
        <v>0</v>
      </c>
      <c r="X299" s="418">
        <f t="shared" si="70"/>
        <v>0</v>
      </c>
      <c r="Y299" s="410" t="str">
        <f t="shared" si="127"/>
        <v>VENCIDA</v>
      </c>
    </row>
    <row r="300" spans="1:25" ht="191.25" customHeight="1" thickBot="1">
      <c r="A300" s="726"/>
      <c r="B300" s="729"/>
      <c r="C300" s="643"/>
      <c r="D300" s="643"/>
      <c r="E300" s="643"/>
      <c r="F300" s="648"/>
      <c r="G300" s="648"/>
      <c r="H300" s="396" t="s">
        <v>1579</v>
      </c>
      <c r="I300" s="397" t="s">
        <v>241</v>
      </c>
      <c r="J300" s="397">
        <v>1</v>
      </c>
      <c r="K300" s="476">
        <v>40575</v>
      </c>
      <c r="L300" s="476">
        <v>40663</v>
      </c>
      <c r="M300" s="477">
        <f t="shared" si="129"/>
        <v>12.571428571428571</v>
      </c>
      <c r="N300" s="478" t="s">
        <v>1569</v>
      </c>
      <c r="O300" s="479">
        <v>1</v>
      </c>
      <c r="P300" s="486">
        <f t="shared" si="130"/>
        <v>1</v>
      </c>
      <c r="Q300" s="487">
        <f t="shared" si="131"/>
        <v>12.571428571428571</v>
      </c>
      <c r="R300" s="487">
        <f t="shared" si="132"/>
        <v>12.571428571428571</v>
      </c>
      <c r="S300" s="487">
        <f t="shared" si="128"/>
        <v>12.571428571428571</v>
      </c>
      <c r="T300" s="482"/>
      <c r="U300" s="482"/>
      <c r="V300" s="581" t="s">
        <v>2416</v>
      </c>
      <c r="W300" s="419">
        <f t="shared" si="126"/>
        <v>2</v>
      </c>
      <c r="X300" s="419">
        <f t="shared" si="70"/>
        <v>0</v>
      </c>
      <c r="Y300" s="411" t="str">
        <f t="shared" si="127"/>
        <v>CUMPLIDA</v>
      </c>
    </row>
    <row r="301" spans="1:25" ht="102">
      <c r="A301" s="724">
        <v>3</v>
      </c>
      <c r="B301" s="727" t="s">
        <v>1534</v>
      </c>
      <c r="C301" s="641" t="s">
        <v>1580</v>
      </c>
      <c r="D301" s="641" t="s">
        <v>1581</v>
      </c>
      <c r="E301" s="641" t="s">
        <v>1582</v>
      </c>
      <c r="F301" s="644" t="s">
        <v>1583</v>
      </c>
      <c r="G301" s="644" t="s">
        <v>1584</v>
      </c>
      <c r="H301" s="488" t="s">
        <v>1585</v>
      </c>
      <c r="I301" s="489" t="s">
        <v>834</v>
      </c>
      <c r="J301" s="490">
        <v>1</v>
      </c>
      <c r="K301" s="491">
        <v>40555</v>
      </c>
      <c r="L301" s="491">
        <v>40573</v>
      </c>
      <c r="M301" s="469">
        <f t="shared" si="129"/>
        <v>2.5714285714285716</v>
      </c>
      <c r="N301" s="492" t="s">
        <v>1586</v>
      </c>
      <c r="O301" s="471">
        <v>1</v>
      </c>
      <c r="P301" s="484">
        <f t="shared" si="130"/>
        <v>1</v>
      </c>
      <c r="Q301" s="485">
        <f t="shared" si="131"/>
        <v>2.5714285714285716</v>
      </c>
      <c r="R301" s="485">
        <f t="shared" si="132"/>
        <v>2.5714285714285716</v>
      </c>
      <c r="S301" s="485">
        <f t="shared" si="128"/>
        <v>2.5714285714285716</v>
      </c>
      <c r="T301" s="474"/>
      <c r="U301" s="474"/>
      <c r="V301" s="475" t="s">
        <v>1587</v>
      </c>
      <c r="W301" s="420">
        <f t="shared" si="126"/>
        <v>2</v>
      </c>
      <c r="X301" s="420">
        <f t="shared" ref="X301:X364" si="133">IF(L301&lt;$Z$3,0,1)</f>
        <v>0</v>
      </c>
      <c r="Y301" s="409" t="str">
        <f t="shared" si="127"/>
        <v>CUMPLIDA</v>
      </c>
    </row>
    <row r="302" spans="1:25" ht="89.25">
      <c r="A302" s="725"/>
      <c r="B302" s="728"/>
      <c r="C302" s="642"/>
      <c r="D302" s="642"/>
      <c r="E302" s="642"/>
      <c r="F302" s="645"/>
      <c r="G302" s="646"/>
      <c r="H302" s="424" t="s">
        <v>1588</v>
      </c>
      <c r="I302" s="425" t="s">
        <v>1589</v>
      </c>
      <c r="J302" s="428">
        <v>1</v>
      </c>
      <c r="K302" s="427">
        <v>40603</v>
      </c>
      <c r="L302" s="427">
        <v>40754</v>
      </c>
      <c r="M302" s="435">
        <f t="shared" si="129"/>
        <v>21.571428571428573</v>
      </c>
      <c r="N302" s="442" t="s">
        <v>168</v>
      </c>
      <c r="O302" s="437">
        <v>1</v>
      </c>
      <c r="P302" s="440">
        <f t="shared" si="130"/>
        <v>1</v>
      </c>
      <c r="Q302" s="441">
        <f t="shared" si="131"/>
        <v>21.571428571428573</v>
      </c>
      <c r="R302" s="441">
        <f t="shared" si="132"/>
        <v>21.571428571428573</v>
      </c>
      <c r="S302" s="441">
        <f t="shared" si="128"/>
        <v>21.571428571428573</v>
      </c>
      <c r="T302" s="423"/>
      <c r="U302" s="423"/>
      <c r="V302" s="434" t="s">
        <v>2450</v>
      </c>
      <c r="W302" s="418">
        <f t="shared" si="126"/>
        <v>2</v>
      </c>
      <c r="X302" s="418">
        <f t="shared" si="133"/>
        <v>0</v>
      </c>
      <c r="Y302" s="410" t="str">
        <f t="shared" si="127"/>
        <v>CUMPLIDA</v>
      </c>
    </row>
    <row r="303" spans="1:25" ht="102">
      <c r="A303" s="725"/>
      <c r="B303" s="728"/>
      <c r="C303" s="642"/>
      <c r="D303" s="642"/>
      <c r="E303" s="642"/>
      <c r="F303" s="645"/>
      <c r="G303" s="646"/>
      <c r="H303" s="424" t="s">
        <v>1590</v>
      </c>
      <c r="I303" s="425" t="s">
        <v>1591</v>
      </c>
      <c r="J303" s="429">
        <v>1</v>
      </c>
      <c r="K303" s="427">
        <v>40756</v>
      </c>
      <c r="L303" s="427">
        <v>40770</v>
      </c>
      <c r="M303" s="435">
        <f t="shared" si="129"/>
        <v>2</v>
      </c>
      <c r="N303" s="442" t="s">
        <v>168</v>
      </c>
      <c r="O303" s="437">
        <v>0</v>
      </c>
      <c r="P303" s="440">
        <f t="shared" si="130"/>
        <v>0</v>
      </c>
      <c r="Q303" s="441">
        <f t="shared" si="131"/>
        <v>0</v>
      </c>
      <c r="R303" s="441">
        <f t="shared" si="132"/>
        <v>0</v>
      </c>
      <c r="S303" s="441">
        <f t="shared" si="128"/>
        <v>2</v>
      </c>
      <c r="T303" s="423"/>
      <c r="U303" s="423"/>
      <c r="V303" s="434" t="s">
        <v>2470</v>
      </c>
      <c r="W303" s="418">
        <f t="shared" si="126"/>
        <v>0</v>
      </c>
      <c r="X303" s="418">
        <f t="shared" si="133"/>
        <v>0</v>
      </c>
      <c r="Y303" s="410" t="str">
        <f t="shared" si="127"/>
        <v>VENCIDA</v>
      </c>
    </row>
    <row r="304" spans="1:25" ht="76.5">
      <c r="A304" s="725"/>
      <c r="B304" s="728"/>
      <c r="C304" s="642"/>
      <c r="D304" s="642"/>
      <c r="E304" s="642"/>
      <c r="F304" s="645" t="s">
        <v>1592</v>
      </c>
      <c r="G304" s="645" t="s">
        <v>1584</v>
      </c>
      <c r="H304" s="424" t="s">
        <v>1593</v>
      </c>
      <c r="I304" s="425" t="s">
        <v>493</v>
      </c>
      <c r="J304" s="429">
        <v>1</v>
      </c>
      <c r="K304" s="427">
        <v>40756</v>
      </c>
      <c r="L304" s="427">
        <v>40760</v>
      </c>
      <c r="M304" s="435">
        <f t="shared" si="129"/>
        <v>0.5714285714285714</v>
      </c>
      <c r="N304" s="613" t="s">
        <v>1594</v>
      </c>
      <c r="O304" s="437">
        <v>1</v>
      </c>
      <c r="P304" s="440">
        <f t="shared" si="130"/>
        <v>1</v>
      </c>
      <c r="Q304" s="441">
        <f t="shared" si="131"/>
        <v>0.5714285714285714</v>
      </c>
      <c r="R304" s="441">
        <f t="shared" si="132"/>
        <v>0.5714285714285714</v>
      </c>
      <c r="S304" s="441">
        <f t="shared" si="128"/>
        <v>0.5714285714285714</v>
      </c>
      <c r="T304" s="423"/>
      <c r="U304" s="423"/>
      <c r="V304" s="434" t="s">
        <v>2449</v>
      </c>
      <c r="W304" s="418">
        <f t="shared" si="126"/>
        <v>2</v>
      </c>
      <c r="X304" s="418">
        <f t="shared" si="133"/>
        <v>0</v>
      </c>
      <c r="Y304" s="410" t="str">
        <f t="shared" si="127"/>
        <v>CUMPLIDA</v>
      </c>
    </row>
    <row r="305" spans="1:25" ht="76.5">
      <c r="A305" s="725"/>
      <c r="B305" s="728"/>
      <c r="C305" s="642"/>
      <c r="D305" s="642"/>
      <c r="E305" s="642"/>
      <c r="F305" s="645"/>
      <c r="G305" s="646"/>
      <c r="H305" s="424" t="s">
        <v>1595</v>
      </c>
      <c r="I305" s="425" t="s">
        <v>485</v>
      </c>
      <c r="J305" s="429">
        <v>1</v>
      </c>
      <c r="K305" s="427">
        <v>40761</v>
      </c>
      <c r="L305" s="427">
        <v>40816</v>
      </c>
      <c r="M305" s="435">
        <f t="shared" si="129"/>
        <v>7.8571428571428568</v>
      </c>
      <c r="N305" s="442" t="s">
        <v>1594</v>
      </c>
      <c r="O305" s="437">
        <v>0</v>
      </c>
      <c r="P305" s="440">
        <f t="shared" si="130"/>
        <v>0</v>
      </c>
      <c r="Q305" s="441">
        <f t="shared" si="131"/>
        <v>0</v>
      </c>
      <c r="R305" s="441">
        <f t="shared" si="132"/>
        <v>0</v>
      </c>
      <c r="S305" s="441">
        <f t="shared" si="128"/>
        <v>7.8571428571428568</v>
      </c>
      <c r="T305" s="423"/>
      <c r="U305" s="423"/>
      <c r="V305" s="434"/>
      <c r="W305" s="418">
        <f t="shared" si="126"/>
        <v>0</v>
      </c>
      <c r="X305" s="418">
        <f t="shared" si="133"/>
        <v>0</v>
      </c>
      <c r="Y305" s="410" t="str">
        <f t="shared" si="127"/>
        <v>VENCIDA</v>
      </c>
    </row>
    <row r="306" spans="1:25" ht="76.5">
      <c r="A306" s="725"/>
      <c r="B306" s="728"/>
      <c r="C306" s="642"/>
      <c r="D306" s="642"/>
      <c r="E306" s="642"/>
      <c r="F306" s="645"/>
      <c r="G306" s="646"/>
      <c r="H306" s="424" t="s">
        <v>1596</v>
      </c>
      <c r="I306" s="425" t="s">
        <v>485</v>
      </c>
      <c r="J306" s="429">
        <v>1</v>
      </c>
      <c r="K306" s="427">
        <v>40817</v>
      </c>
      <c r="L306" s="427">
        <v>40847</v>
      </c>
      <c r="M306" s="435">
        <f t="shared" si="129"/>
        <v>4.2857142857142856</v>
      </c>
      <c r="N306" s="442" t="s">
        <v>1594</v>
      </c>
      <c r="O306" s="437">
        <v>0</v>
      </c>
      <c r="P306" s="440">
        <f t="shared" si="130"/>
        <v>0</v>
      </c>
      <c r="Q306" s="441">
        <f t="shared" si="131"/>
        <v>0</v>
      </c>
      <c r="R306" s="441">
        <f t="shared" si="132"/>
        <v>0</v>
      </c>
      <c r="S306" s="441">
        <f t="shared" si="128"/>
        <v>0</v>
      </c>
      <c r="T306" s="423"/>
      <c r="U306" s="423"/>
      <c r="V306" s="434"/>
      <c r="W306" s="418">
        <f t="shared" si="126"/>
        <v>0</v>
      </c>
      <c r="X306" s="418">
        <f t="shared" si="133"/>
        <v>1</v>
      </c>
      <c r="Y306" s="410" t="str">
        <f t="shared" si="127"/>
        <v>EN TERMINO</v>
      </c>
    </row>
    <row r="307" spans="1:25" ht="76.5">
      <c r="A307" s="725"/>
      <c r="B307" s="728"/>
      <c r="C307" s="642"/>
      <c r="D307" s="642"/>
      <c r="E307" s="642"/>
      <c r="F307" s="645"/>
      <c r="G307" s="646"/>
      <c r="H307" s="424" t="s">
        <v>1597</v>
      </c>
      <c r="I307" s="425" t="s">
        <v>1598</v>
      </c>
      <c r="J307" s="429">
        <v>1</v>
      </c>
      <c r="K307" s="427">
        <v>40848</v>
      </c>
      <c r="L307" s="427">
        <v>40877</v>
      </c>
      <c r="M307" s="435">
        <f t="shared" si="129"/>
        <v>4.1428571428571432</v>
      </c>
      <c r="N307" s="442" t="s">
        <v>1594</v>
      </c>
      <c r="O307" s="437">
        <v>0</v>
      </c>
      <c r="P307" s="440">
        <f t="shared" si="130"/>
        <v>0</v>
      </c>
      <c r="Q307" s="441">
        <f t="shared" si="131"/>
        <v>0</v>
      </c>
      <c r="R307" s="441">
        <f t="shared" si="132"/>
        <v>0</v>
      </c>
      <c r="S307" s="441">
        <f t="shared" si="128"/>
        <v>0</v>
      </c>
      <c r="T307" s="423"/>
      <c r="U307" s="423"/>
      <c r="V307" s="434"/>
      <c r="W307" s="418">
        <f t="shared" si="126"/>
        <v>0</v>
      </c>
      <c r="X307" s="418">
        <f t="shared" si="133"/>
        <v>1</v>
      </c>
      <c r="Y307" s="410" t="str">
        <f t="shared" si="127"/>
        <v>EN TERMINO</v>
      </c>
    </row>
    <row r="308" spans="1:25" ht="76.5">
      <c r="A308" s="725"/>
      <c r="B308" s="728"/>
      <c r="C308" s="642"/>
      <c r="D308" s="642"/>
      <c r="E308" s="642"/>
      <c r="F308" s="645"/>
      <c r="G308" s="646"/>
      <c r="H308" s="424" t="s">
        <v>1599</v>
      </c>
      <c r="I308" s="425" t="s">
        <v>485</v>
      </c>
      <c r="J308" s="429">
        <v>1</v>
      </c>
      <c r="K308" s="427">
        <v>40878</v>
      </c>
      <c r="L308" s="427">
        <v>40998</v>
      </c>
      <c r="M308" s="435">
        <f t="shared" si="129"/>
        <v>17.142857142857142</v>
      </c>
      <c r="N308" s="442" t="s">
        <v>1594</v>
      </c>
      <c r="O308" s="437">
        <v>0</v>
      </c>
      <c r="P308" s="440">
        <f t="shared" si="130"/>
        <v>0</v>
      </c>
      <c r="Q308" s="441">
        <f t="shared" si="131"/>
        <v>0</v>
      </c>
      <c r="R308" s="441">
        <f t="shared" si="132"/>
        <v>0</v>
      </c>
      <c r="S308" s="441">
        <f t="shared" si="128"/>
        <v>0</v>
      </c>
      <c r="T308" s="423"/>
      <c r="U308" s="423"/>
      <c r="V308" s="434"/>
      <c r="W308" s="418">
        <f t="shared" si="126"/>
        <v>0</v>
      </c>
      <c r="X308" s="418">
        <f t="shared" si="133"/>
        <v>1</v>
      </c>
      <c r="Y308" s="410" t="str">
        <f t="shared" si="127"/>
        <v>EN TERMINO</v>
      </c>
    </row>
    <row r="309" spans="1:25" ht="77.25" thickBot="1">
      <c r="A309" s="730"/>
      <c r="B309" s="729"/>
      <c r="C309" s="643"/>
      <c r="D309" s="643"/>
      <c r="E309" s="643"/>
      <c r="F309" s="396" t="s">
        <v>1600</v>
      </c>
      <c r="G309" s="396" t="s">
        <v>1601</v>
      </c>
      <c r="H309" s="396" t="s">
        <v>1602</v>
      </c>
      <c r="I309" s="397" t="s">
        <v>1603</v>
      </c>
      <c r="J309" s="397">
        <v>1</v>
      </c>
      <c r="K309" s="476">
        <v>40575</v>
      </c>
      <c r="L309" s="476">
        <v>40753</v>
      </c>
      <c r="M309" s="477">
        <f t="shared" si="129"/>
        <v>25.428571428571427</v>
      </c>
      <c r="N309" s="478" t="s">
        <v>1604</v>
      </c>
      <c r="O309" s="479">
        <v>0</v>
      </c>
      <c r="P309" s="486">
        <f t="shared" si="130"/>
        <v>0</v>
      </c>
      <c r="Q309" s="487">
        <f t="shared" si="131"/>
        <v>0</v>
      </c>
      <c r="R309" s="487">
        <f t="shared" si="132"/>
        <v>0</v>
      </c>
      <c r="S309" s="487">
        <f t="shared" si="128"/>
        <v>25.428571428571427</v>
      </c>
      <c r="T309" s="482"/>
      <c r="U309" s="482"/>
      <c r="V309" s="483" t="s">
        <v>2471</v>
      </c>
      <c r="W309" s="419">
        <f t="shared" si="126"/>
        <v>0</v>
      </c>
      <c r="X309" s="419">
        <f t="shared" si="133"/>
        <v>0</v>
      </c>
      <c r="Y309" s="411" t="str">
        <f t="shared" si="127"/>
        <v>VENCIDA</v>
      </c>
    </row>
    <row r="310" spans="1:25" ht="113.25" customHeight="1">
      <c r="A310" s="724">
        <v>4</v>
      </c>
      <c r="B310" s="727">
        <v>1904001</v>
      </c>
      <c r="C310" s="641" t="s">
        <v>1605</v>
      </c>
      <c r="D310" s="641" t="s">
        <v>1606</v>
      </c>
      <c r="E310" s="641" t="s">
        <v>1607</v>
      </c>
      <c r="F310" s="647" t="s">
        <v>1608</v>
      </c>
      <c r="G310" s="647" t="s">
        <v>1609</v>
      </c>
      <c r="H310" s="391" t="s">
        <v>1610</v>
      </c>
      <c r="I310" s="391" t="s">
        <v>241</v>
      </c>
      <c r="J310" s="393">
        <v>1</v>
      </c>
      <c r="K310" s="468">
        <v>40575</v>
      </c>
      <c r="L310" s="468">
        <v>40592</v>
      </c>
      <c r="M310" s="469">
        <f t="shared" si="129"/>
        <v>2.4285714285714284</v>
      </c>
      <c r="N310" s="470" t="s">
        <v>1569</v>
      </c>
      <c r="O310" s="471">
        <v>1</v>
      </c>
      <c r="P310" s="484">
        <f t="shared" si="130"/>
        <v>1</v>
      </c>
      <c r="Q310" s="485">
        <f t="shared" si="131"/>
        <v>2.4285714285714284</v>
      </c>
      <c r="R310" s="485">
        <f t="shared" si="132"/>
        <v>2.4285714285714284</v>
      </c>
      <c r="S310" s="485">
        <f t="shared" si="128"/>
        <v>2.4285714285714284</v>
      </c>
      <c r="T310" s="474"/>
      <c r="U310" s="474"/>
      <c r="V310" s="475" t="s">
        <v>1611</v>
      </c>
      <c r="W310" s="420">
        <f t="shared" si="126"/>
        <v>2</v>
      </c>
      <c r="X310" s="420">
        <f t="shared" si="133"/>
        <v>0</v>
      </c>
      <c r="Y310" s="409" t="str">
        <f t="shared" si="127"/>
        <v>CUMPLIDA</v>
      </c>
    </row>
    <row r="311" spans="1:25" ht="111.75" customHeight="1">
      <c r="A311" s="725"/>
      <c r="B311" s="728"/>
      <c r="C311" s="642"/>
      <c r="D311" s="642"/>
      <c r="E311" s="642"/>
      <c r="F311" s="646"/>
      <c r="G311" s="646"/>
      <c r="H311" s="57" t="s">
        <v>1612</v>
      </c>
      <c r="I311" s="57" t="s">
        <v>241</v>
      </c>
      <c r="J311" s="58">
        <v>1</v>
      </c>
      <c r="K311" s="422">
        <v>40602</v>
      </c>
      <c r="L311" s="422">
        <v>40606</v>
      </c>
      <c r="M311" s="435">
        <f t="shared" si="129"/>
        <v>0.5714285714285714</v>
      </c>
      <c r="N311" s="436" t="s">
        <v>1569</v>
      </c>
      <c r="O311" s="437">
        <v>1</v>
      </c>
      <c r="P311" s="440">
        <f t="shared" si="130"/>
        <v>1</v>
      </c>
      <c r="Q311" s="441">
        <f t="shared" si="131"/>
        <v>0.5714285714285714</v>
      </c>
      <c r="R311" s="441">
        <f t="shared" si="132"/>
        <v>0.5714285714285714</v>
      </c>
      <c r="S311" s="441">
        <f t="shared" si="128"/>
        <v>0.5714285714285714</v>
      </c>
      <c r="T311" s="423"/>
      <c r="U311" s="423"/>
      <c r="V311" s="434" t="s">
        <v>1613</v>
      </c>
      <c r="W311" s="418">
        <f t="shared" si="126"/>
        <v>2</v>
      </c>
      <c r="X311" s="418">
        <f t="shared" si="133"/>
        <v>0</v>
      </c>
      <c r="Y311" s="410" t="str">
        <f t="shared" si="127"/>
        <v>CUMPLIDA</v>
      </c>
    </row>
    <row r="312" spans="1:25" ht="111" customHeight="1">
      <c r="A312" s="725"/>
      <c r="B312" s="728"/>
      <c r="C312" s="642"/>
      <c r="D312" s="642"/>
      <c r="E312" s="642"/>
      <c r="F312" s="646"/>
      <c r="G312" s="646"/>
      <c r="H312" s="57" t="s">
        <v>1614</v>
      </c>
      <c r="I312" s="57" t="s">
        <v>1553</v>
      </c>
      <c r="J312" s="58">
        <v>1</v>
      </c>
      <c r="K312" s="422">
        <v>40606</v>
      </c>
      <c r="L312" s="422">
        <v>40637</v>
      </c>
      <c r="M312" s="435">
        <f t="shared" si="129"/>
        <v>4.4285714285714288</v>
      </c>
      <c r="N312" s="436" t="s">
        <v>1566</v>
      </c>
      <c r="O312" s="437">
        <v>0.8</v>
      </c>
      <c r="P312" s="440">
        <f t="shared" si="130"/>
        <v>0.8</v>
      </c>
      <c r="Q312" s="441">
        <f t="shared" si="131"/>
        <v>3.5428571428571431</v>
      </c>
      <c r="R312" s="441">
        <f t="shared" si="132"/>
        <v>3.5428571428571431</v>
      </c>
      <c r="S312" s="441">
        <f t="shared" si="128"/>
        <v>4.4285714285714288</v>
      </c>
      <c r="T312" s="423"/>
      <c r="U312" s="423"/>
      <c r="V312" s="434" t="s">
        <v>2453</v>
      </c>
      <c r="W312" s="418">
        <f t="shared" si="126"/>
        <v>0</v>
      </c>
      <c r="X312" s="418">
        <f t="shared" si="133"/>
        <v>0</v>
      </c>
      <c r="Y312" s="410" t="str">
        <f t="shared" si="127"/>
        <v>VENCIDA</v>
      </c>
    </row>
    <row r="313" spans="1:25" ht="123" customHeight="1">
      <c r="A313" s="725"/>
      <c r="B313" s="728"/>
      <c r="C313" s="642"/>
      <c r="D313" s="642"/>
      <c r="E313" s="642"/>
      <c r="F313" s="646"/>
      <c r="G313" s="646"/>
      <c r="H313" s="57" t="s">
        <v>1615</v>
      </c>
      <c r="I313" s="57" t="s">
        <v>1167</v>
      </c>
      <c r="J313" s="58">
        <v>1</v>
      </c>
      <c r="K313" s="422">
        <v>40637</v>
      </c>
      <c r="L313" s="422">
        <v>40662</v>
      </c>
      <c r="M313" s="435">
        <f t="shared" si="129"/>
        <v>3.5714285714285716</v>
      </c>
      <c r="N313" s="436" t="s">
        <v>36</v>
      </c>
      <c r="O313" s="437">
        <v>0</v>
      </c>
      <c r="P313" s="440">
        <f t="shared" si="130"/>
        <v>0</v>
      </c>
      <c r="Q313" s="441">
        <f t="shared" si="131"/>
        <v>0</v>
      </c>
      <c r="R313" s="441">
        <f t="shared" si="132"/>
        <v>0</v>
      </c>
      <c r="S313" s="441">
        <f t="shared" si="128"/>
        <v>3.5714285714285716</v>
      </c>
      <c r="T313" s="423"/>
      <c r="U313" s="423"/>
      <c r="V313" s="434" t="s">
        <v>2431</v>
      </c>
      <c r="W313" s="418">
        <f t="shared" si="126"/>
        <v>0</v>
      </c>
      <c r="X313" s="418">
        <f t="shared" si="133"/>
        <v>0</v>
      </c>
      <c r="Y313" s="410" t="str">
        <f t="shared" si="127"/>
        <v>VENCIDA</v>
      </c>
    </row>
    <row r="314" spans="1:25" ht="83.25" customHeight="1">
      <c r="A314" s="725"/>
      <c r="B314" s="728"/>
      <c r="C314" s="642"/>
      <c r="D314" s="642"/>
      <c r="E314" s="642"/>
      <c r="F314" s="646"/>
      <c r="G314" s="646"/>
      <c r="H314" s="57" t="s">
        <v>1616</v>
      </c>
      <c r="I314" s="57" t="s">
        <v>1167</v>
      </c>
      <c r="J314" s="58">
        <v>2</v>
      </c>
      <c r="K314" s="422">
        <v>40695</v>
      </c>
      <c r="L314" s="422">
        <v>40753</v>
      </c>
      <c r="M314" s="435">
        <f t="shared" si="129"/>
        <v>8.2857142857142865</v>
      </c>
      <c r="N314" s="614" t="s">
        <v>1569</v>
      </c>
      <c r="O314" s="437">
        <v>2</v>
      </c>
      <c r="P314" s="440">
        <f t="shared" si="130"/>
        <v>1</v>
      </c>
      <c r="Q314" s="441">
        <f t="shared" si="131"/>
        <v>8.2857142857142865</v>
      </c>
      <c r="R314" s="441">
        <f t="shared" si="132"/>
        <v>8.2857142857142865</v>
      </c>
      <c r="S314" s="441">
        <f t="shared" si="128"/>
        <v>8.2857142857142865</v>
      </c>
      <c r="T314" s="423"/>
      <c r="U314" s="423"/>
      <c r="V314" s="434" t="s">
        <v>2441</v>
      </c>
      <c r="W314" s="418">
        <f t="shared" si="126"/>
        <v>2</v>
      </c>
      <c r="X314" s="418">
        <f t="shared" si="133"/>
        <v>0</v>
      </c>
      <c r="Y314" s="410" t="str">
        <f t="shared" si="127"/>
        <v>CUMPLIDA</v>
      </c>
    </row>
    <row r="315" spans="1:25" ht="78.75" customHeight="1" thickBot="1">
      <c r="A315" s="726"/>
      <c r="B315" s="729"/>
      <c r="C315" s="643"/>
      <c r="D315" s="643"/>
      <c r="E315" s="643"/>
      <c r="F315" s="648"/>
      <c r="G315" s="648"/>
      <c r="H315" s="396" t="s">
        <v>1617</v>
      </c>
      <c r="I315" s="396" t="s">
        <v>1618</v>
      </c>
      <c r="J315" s="397">
        <v>1</v>
      </c>
      <c r="K315" s="476">
        <v>40753</v>
      </c>
      <c r="L315" s="476">
        <v>40786</v>
      </c>
      <c r="M315" s="477">
        <f t="shared" si="129"/>
        <v>4.7142857142857144</v>
      </c>
      <c r="N315" s="478" t="s">
        <v>36</v>
      </c>
      <c r="O315" s="479">
        <v>0</v>
      </c>
      <c r="P315" s="486">
        <f t="shared" si="130"/>
        <v>0</v>
      </c>
      <c r="Q315" s="487">
        <f t="shared" si="131"/>
        <v>0</v>
      </c>
      <c r="R315" s="487">
        <f t="shared" si="132"/>
        <v>0</v>
      </c>
      <c r="S315" s="487">
        <f t="shared" si="128"/>
        <v>4.7142857142857144</v>
      </c>
      <c r="T315" s="482"/>
      <c r="U315" s="482"/>
      <c r="V315" s="483" t="s">
        <v>2472</v>
      </c>
      <c r="W315" s="419">
        <f t="shared" si="126"/>
        <v>0</v>
      </c>
      <c r="X315" s="419">
        <f t="shared" si="133"/>
        <v>0</v>
      </c>
      <c r="Y315" s="411" t="str">
        <f t="shared" si="127"/>
        <v>VENCIDA</v>
      </c>
    </row>
    <row r="316" spans="1:25" ht="51">
      <c r="A316" s="724">
        <v>5</v>
      </c>
      <c r="B316" s="727">
        <v>1904001</v>
      </c>
      <c r="C316" s="641" t="s">
        <v>1619</v>
      </c>
      <c r="D316" s="641" t="s">
        <v>1620</v>
      </c>
      <c r="E316" s="641" t="s">
        <v>1621</v>
      </c>
      <c r="F316" s="647" t="s">
        <v>1622</v>
      </c>
      <c r="G316" s="647" t="s">
        <v>1623</v>
      </c>
      <c r="H316" s="391" t="s">
        <v>1624</v>
      </c>
      <c r="I316" s="391" t="s">
        <v>1625</v>
      </c>
      <c r="J316" s="393">
        <v>1</v>
      </c>
      <c r="K316" s="468">
        <v>40589</v>
      </c>
      <c r="L316" s="468">
        <v>40602</v>
      </c>
      <c r="M316" s="469">
        <f t="shared" si="129"/>
        <v>1.8571428571428572</v>
      </c>
      <c r="N316" s="470" t="s">
        <v>1569</v>
      </c>
      <c r="O316" s="471">
        <v>1</v>
      </c>
      <c r="P316" s="484">
        <f t="shared" si="130"/>
        <v>1</v>
      </c>
      <c r="Q316" s="485">
        <f t="shared" si="131"/>
        <v>1.8571428571428572</v>
      </c>
      <c r="R316" s="485">
        <f t="shared" si="132"/>
        <v>1.8571428571428572</v>
      </c>
      <c r="S316" s="485">
        <f t="shared" si="128"/>
        <v>1.8571428571428572</v>
      </c>
      <c r="T316" s="474"/>
      <c r="U316" s="474"/>
      <c r="V316" s="475" t="s">
        <v>1626</v>
      </c>
      <c r="W316" s="420">
        <f t="shared" si="126"/>
        <v>2</v>
      </c>
      <c r="X316" s="420">
        <f t="shared" si="133"/>
        <v>0</v>
      </c>
      <c r="Y316" s="409" t="str">
        <f t="shared" si="127"/>
        <v>CUMPLIDA</v>
      </c>
    </row>
    <row r="317" spans="1:25" ht="57" customHeight="1">
      <c r="A317" s="725"/>
      <c r="B317" s="728"/>
      <c r="C317" s="642"/>
      <c r="D317" s="642"/>
      <c r="E317" s="642"/>
      <c r="F317" s="646"/>
      <c r="G317" s="646"/>
      <c r="H317" s="57" t="s">
        <v>1627</v>
      </c>
      <c r="I317" s="57" t="s">
        <v>1628</v>
      </c>
      <c r="J317" s="58">
        <v>1</v>
      </c>
      <c r="K317" s="422">
        <v>40609</v>
      </c>
      <c r="L317" s="422">
        <v>40620</v>
      </c>
      <c r="M317" s="435">
        <f t="shared" si="129"/>
        <v>1.5714285714285714</v>
      </c>
      <c r="N317" s="436" t="s">
        <v>1566</v>
      </c>
      <c r="O317" s="437">
        <v>1</v>
      </c>
      <c r="P317" s="440">
        <f t="shared" si="130"/>
        <v>1</v>
      </c>
      <c r="Q317" s="441">
        <f t="shared" si="131"/>
        <v>1.5714285714285714</v>
      </c>
      <c r="R317" s="441">
        <f t="shared" si="132"/>
        <v>1.5714285714285714</v>
      </c>
      <c r="S317" s="441">
        <f t="shared" si="128"/>
        <v>1.5714285714285714</v>
      </c>
      <c r="T317" s="423"/>
      <c r="U317" s="423"/>
      <c r="V317" s="434" t="s">
        <v>1629</v>
      </c>
      <c r="W317" s="418">
        <f t="shared" si="126"/>
        <v>2</v>
      </c>
      <c r="X317" s="418">
        <f t="shared" si="133"/>
        <v>0</v>
      </c>
      <c r="Y317" s="410" t="str">
        <f t="shared" si="127"/>
        <v>CUMPLIDA</v>
      </c>
    </row>
    <row r="318" spans="1:25" ht="90" thickBot="1">
      <c r="A318" s="726"/>
      <c r="B318" s="729"/>
      <c r="C318" s="643"/>
      <c r="D318" s="643"/>
      <c r="E318" s="643"/>
      <c r="F318" s="648"/>
      <c r="G318" s="648"/>
      <c r="H318" s="396" t="s">
        <v>1630</v>
      </c>
      <c r="I318" s="396" t="s">
        <v>1631</v>
      </c>
      <c r="J318" s="397">
        <v>1</v>
      </c>
      <c r="K318" s="476">
        <v>40634</v>
      </c>
      <c r="L318" s="476">
        <v>40663</v>
      </c>
      <c r="M318" s="477">
        <f t="shared" si="129"/>
        <v>4.1428571428571432</v>
      </c>
      <c r="N318" s="478" t="s">
        <v>1632</v>
      </c>
      <c r="O318" s="479">
        <v>1</v>
      </c>
      <c r="P318" s="486">
        <f t="shared" si="130"/>
        <v>1</v>
      </c>
      <c r="Q318" s="487">
        <f t="shared" si="131"/>
        <v>4.1428571428571432</v>
      </c>
      <c r="R318" s="487">
        <f t="shared" si="132"/>
        <v>4.1428571428571432</v>
      </c>
      <c r="S318" s="487">
        <f t="shared" si="128"/>
        <v>4.1428571428571432</v>
      </c>
      <c r="T318" s="482"/>
      <c r="U318" s="482"/>
      <c r="V318" s="483" t="s">
        <v>1633</v>
      </c>
      <c r="W318" s="419">
        <f t="shared" si="126"/>
        <v>2</v>
      </c>
      <c r="X318" s="419">
        <f t="shared" si="133"/>
        <v>0</v>
      </c>
      <c r="Y318" s="411" t="str">
        <f t="shared" si="127"/>
        <v>CUMPLIDA</v>
      </c>
    </row>
    <row r="319" spans="1:25" ht="77.25" customHeight="1">
      <c r="A319" s="724">
        <v>6</v>
      </c>
      <c r="B319" s="727"/>
      <c r="C319" s="641" t="s">
        <v>1634</v>
      </c>
      <c r="D319" s="641" t="s">
        <v>1635</v>
      </c>
      <c r="E319" s="641" t="s">
        <v>1636</v>
      </c>
      <c r="F319" s="647" t="s">
        <v>1637</v>
      </c>
      <c r="G319" s="647" t="s">
        <v>1638</v>
      </c>
      <c r="H319" s="391" t="s">
        <v>1639</v>
      </c>
      <c r="I319" s="391" t="s">
        <v>1625</v>
      </c>
      <c r="J319" s="393">
        <v>1</v>
      </c>
      <c r="K319" s="468">
        <v>40589</v>
      </c>
      <c r="L319" s="468">
        <v>40602</v>
      </c>
      <c r="M319" s="469">
        <f t="shared" si="129"/>
        <v>1.8571428571428572</v>
      </c>
      <c r="N319" s="470" t="s">
        <v>1569</v>
      </c>
      <c r="O319" s="471">
        <v>1</v>
      </c>
      <c r="P319" s="484">
        <f t="shared" si="130"/>
        <v>1</v>
      </c>
      <c r="Q319" s="485">
        <f t="shared" si="131"/>
        <v>1.8571428571428572</v>
      </c>
      <c r="R319" s="485">
        <f t="shared" si="132"/>
        <v>1.8571428571428572</v>
      </c>
      <c r="S319" s="485">
        <f t="shared" si="128"/>
        <v>1.8571428571428572</v>
      </c>
      <c r="T319" s="474"/>
      <c r="U319" s="474"/>
      <c r="V319" s="475" t="s">
        <v>1640</v>
      </c>
      <c r="W319" s="420">
        <f t="shared" si="126"/>
        <v>2</v>
      </c>
      <c r="X319" s="420">
        <f t="shared" si="133"/>
        <v>0</v>
      </c>
      <c r="Y319" s="409" t="str">
        <f t="shared" si="127"/>
        <v>CUMPLIDA</v>
      </c>
    </row>
    <row r="320" spans="1:25" ht="72" customHeight="1">
      <c r="A320" s="725"/>
      <c r="B320" s="728"/>
      <c r="C320" s="642"/>
      <c r="D320" s="642"/>
      <c r="E320" s="642"/>
      <c r="F320" s="646"/>
      <c r="G320" s="646"/>
      <c r="H320" s="57" t="s">
        <v>1627</v>
      </c>
      <c r="I320" s="57" t="s">
        <v>1641</v>
      </c>
      <c r="J320" s="58">
        <v>1</v>
      </c>
      <c r="K320" s="422">
        <v>40609</v>
      </c>
      <c r="L320" s="422">
        <v>40620</v>
      </c>
      <c r="M320" s="435">
        <f t="shared" si="129"/>
        <v>1.5714285714285714</v>
      </c>
      <c r="N320" s="436" t="s">
        <v>1566</v>
      </c>
      <c r="O320" s="437">
        <v>1</v>
      </c>
      <c r="P320" s="440">
        <f t="shared" si="130"/>
        <v>1</v>
      </c>
      <c r="Q320" s="441">
        <f t="shared" si="131"/>
        <v>1.5714285714285714</v>
      </c>
      <c r="R320" s="441">
        <f t="shared" si="132"/>
        <v>1.5714285714285714</v>
      </c>
      <c r="S320" s="441">
        <f t="shared" si="128"/>
        <v>1.5714285714285714</v>
      </c>
      <c r="T320" s="423"/>
      <c r="U320" s="423"/>
      <c r="V320" s="434" t="s">
        <v>1642</v>
      </c>
      <c r="W320" s="418">
        <f t="shared" si="126"/>
        <v>2</v>
      </c>
      <c r="X320" s="418">
        <f t="shared" si="133"/>
        <v>0</v>
      </c>
      <c r="Y320" s="410" t="str">
        <f t="shared" si="127"/>
        <v>CUMPLIDA</v>
      </c>
    </row>
    <row r="321" spans="1:25" ht="58.5" customHeight="1" thickBot="1">
      <c r="A321" s="726"/>
      <c r="B321" s="729"/>
      <c r="C321" s="643"/>
      <c r="D321" s="643"/>
      <c r="E321" s="643"/>
      <c r="F321" s="648"/>
      <c r="G321" s="648"/>
      <c r="H321" s="396" t="s">
        <v>1630</v>
      </c>
      <c r="I321" s="396" t="s">
        <v>1643</v>
      </c>
      <c r="J321" s="397">
        <v>1</v>
      </c>
      <c r="K321" s="476">
        <v>40634</v>
      </c>
      <c r="L321" s="476">
        <v>40663</v>
      </c>
      <c r="M321" s="477">
        <f t="shared" si="129"/>
        <v>4.1428571428571432</v>
      </c>
      <c r="N321" s="478" t="s">
        <v>1632</v>
      </c>
      <c r="O321" s="479">
        <v>1</v>
      </c>
      <c r="P321" s="486">
        <f t="shared" si="130"/>
        <v>1</v>
      </c>
      <c r="Q321" s="487">
        <f t="shared" si="131"/>
        <v>4.1428571428571432</v>
      </c>
      <c r="R321" s="487">
        <f t="shared" si="132"/>
        <v>4.1428571428571432</v>
      </c>
      <c r="S321" s="487">
        <f t="shared" si="128"/>
        <v>4.1428571428571432</v>
      </c>
      <c r="T321" s="482"/>
      <c r="U321" s="482"/>
      <c r="V321" s="483" t="s">
        <v>1644</v>
      </c>
      <c r="W321" s="419">
        <f t="shared" si="126"/>
        <v>2</v>
      </c>
      <c r="X321" s="419">
        <f t="shared" si="133"/>
        <v>0</v>
      </c>
      <c r="Y321" s="411" t="str">
        <f t="shared" si="127"/>
        <v>CUMPLIDA</v>
      </c>
    </row>
    <row r="322" spans="1:25" ht="409.5" customHeight="1" thickBot="1">
      <c r="A322" s="493">
        <v>7</v>
      </c>
      <c r="B322" s="494">
        <v>1202003</v>
      </c>
      <c r="C322" s="495" t="s">
        <v>1645</v>
      </c>
      <c r="D322" s="495" t="s">
        <v>1646</v>
      </c>
      <c r="E322" s="495" t="s">
        <v>1647</v>
      </c>
      <c r="F322" s="384" t="s">
        <v>1648</v>
      </c>
      <c r="G322" s="384" t="s">
        <v>1649</v>
      </c>
      <c r="H322" s="384" t="s">
        <v>1650</v>
      </c>
      <c r="I322" s="384" t="s">
        <v>1651</v>
      </c>
      <c r="J322" s="496">
        <v>1</v>
      </c>
      <c r="K322" s="497">
        <v>40544</v>
      </c>
      <c r="L322" s="497">
        <v>40908</v>
      </c>
      <c r="M322" s="498">
        <f t="shared" si="129"/>
        <v>52</v>
      </c>
      <c r="N322" s="499" t="s">
        <v>1652</v>
      </c>
      <c r="O322" s="500">
        <v>0</v>
      </c>
      <c r="P322" s="501">
        <f t="shared" si="130"/>
        <v>0</v>
      </c>
      <c r="Q322" s="502">
        <f t="shared" si="131"/>
        <v>0</v>
      </c>
      <c r="R322" s="502">
        <f t="shared" si="132"/>
        <v>0</v>
      </c>
      <c r="S322" s="502">
        <f t="shared" si="128"/>
        <v>0</v>
      </c>
      <c r="T322" s="503"/>
      <c r="U322" s="503"/>
      <c r="V322" s="504"/>
      <c r="W322" s="505">
        <f t="shared" si="126"/>
        <v>0</v>
      </c>
      <c r="X322" s="505">
        <f t="shared" si="133"/>
        <v>1</v>
      </c>
      <c r="Y322" s="151" t="str">
        <f t="shared" si="127"/>
        <v>EN TERMINO</v>
      </c>
    </row>
    <row r="323" spans="1:25" ht="153.75" thickBot="1">
      <c r="A323" s="493">
        <v>8</v>
      </c>
      <c r="B323" s="494">
        <v>1701008</v>
      </c>
      <c r="C323" s="495" t="s">
        <v>1653</v>
      </c>
      <c r="D323" s="495" t="s">
        <v>1654</v>
      </c>
      <c r="E323" s="495" t="s">
        <v>1655</v>
      </c>
      <c r="F323" s="384" t="s">
        <v>1656</v>
      </c>
      <c r="G323" s="384" t="s">
        <v>1657</v>
      </c>
      <c r="H323" s="384" t="s">
        <v>1658</v>
      </c>
      <c r="I323" s="384" t="s">
        <v>1659</v>
      </c>
      <c r="J323" s="385">
        <v>1</v>
      </c>
      <c r="K323" s="497">
        <v>40560</v>
      </c>
      <c r="L323" s="497">
        <v>40633</v>
      </c>
      <c r="M323" s="498">
        <f t="shared" si="129"/>
        <v>10.428571428571429</v>
      </c>
      <c r="N323" s="499" t="s">
        <v>1660</v>
      </c>
      <c r="O323" s="500">
        <v>1</v>
      </c>
      <c r="P323" s="501">
        <f t="shared" si="130"/>
        <v>1</v>
      </c>
      <c r="Q323" s="502">
        <f t="shared" si="131"/>
        <v>10.428571428571429</v>
      </c>
      <c r="R323" s="502">
        <f t="shared" si="132"/>
        <v>10.428571428571429</v>
      </c>
      <c r="S323" s="502">
        <f t="shared" si="128"/>
        <v>10.428571428571429</v>
      </c>
      <c r="T323" s="503"/>
      <c r="U323" s="503"/>
      <c r="V323" s="504"/>
      <c r="W323" s="505">
        <f t="shared" si="126"/>
        <v>2</v>
      </c>
      <c r="X323" s="505">
        <f t="shared" si="133"/>
        <v>0</v>
      </c>
      <c r="Y323" s="151" t="str">
        <f t="shared" si="127"/>
        <v>CUMPLIDA</v>
      </c>
    </row>
    <row r="324" spans="1:25" ht="318.75" customHeight="1">
      <c r="A324" s="724">
        <v>9</v>
      </c>
      <c r="B324" s="727">
        <v>1404004</v>
      </c>
      <c r="C324" s="860" t="s">
        <v>1661</v>
      </c>
      <c r="D324" s="860" t="s">
        <v>1662</v>
      </c>
      <c r="E324" s="860" t="s">
        <v>1663</v>
      </c>
      <c r="F324" s="647" t="s">
        <v>1664</v>
      </c>
      <c r="G324" s="647" t="s">
        <v>1564</v>
      </c>
      <c r="H324" s="391" t="s">
        <v>1665</v>
      </c>
      <c r="I324" s="391" t="s">
        <v>1666</v>
      </c>
      <c r="J324" s="393">
        <v>1</v>
      </c>
      <c r="K324" s="468">
        <v>40575</v>
      </c>
      <c r="L324" s="468">
        <v>40633</v>
      </c>
      <c r="M324" s="469">
        <f t="shared" si="129"/>
        <v>8.2857142857142865</v>
      </c>
      <c r="N324" s="470" t="s">
        <v>1569</v>
      </c>
      <c r="O324" s="471">
        <v>1</v>
      </c>
      <c r="P324" s="484">
        <f t="shared" si="130"/>
        <v>1</v>
      </c>
      <c r="Q324" s="485">
        <f t="shared" si="131"/>
        <v>8.2857142857142865</v>
      </c>
      <c r="R324" s="485">
        <f t="shared" si="132"/>
        <v>8.2857142857142865</v>
      </c>
      <c r="S324" s="485">
        <f t="shared" si="128"/>
        <v>8.2857142857142865</v>
      </c>
      <c r="T324" s="474"/>
      <c r="U324" s="474"/>
      <c r="V324" s="475"/>
      <c r="W324" s="420">
        <f t="shared" si="126"/>
        <v>2</v>
      </c>
      <c r="X324" s="420">
        <f t="shared" si="133"/>
        <v>0</v>
      </c>
      <c r="Y324" s="409" t="str">
        <f t="shared" si="127"/>
        <v>CUMPLIDA</v>
      </c>
    </row>
    <row r="325" spans="1:25" ht="272.25" customHeight="1" thickBot="1">
      <c r="A325" s="726"/>
      <c r="B325" s="729"/>
      <c r="C325" s="861"/>
      <c r="D325" s="861"/>
      <c r="E325" s="861"/>
      <c r="F325" s="648"/>
      <c r="G325" s="648"/>
      <c r="H325" s="396" t="s">
        <v>1667</v>
      </c>
      <c r="I325" s="396" t="s">
        <v>1668</v>
      </c>
      <c r="J325" s="397">
        <v>1</v>
      </c>
      <c r="K325" s="476">
        <v>40575</v>
      </c>
      <c r="L325" s="476">
        <v>40633</v>
      </c>
      <c r="M325" s="477">
        <f t="shared" si="129"/>
        <v>8.2857142857142865</v>
      </c>
      <c r="N325" s="478" t="s">
        <v>1569</v>
      </c>
      <c r="O325" s="479">
        <v>1</v>
      </c>
      <c r="P325" s="486">
        <f t="shared" si="130"/>
        <v>1</v>
      </c>
      <c r="Q325" s="487">
        <f t="shared" si="131"/>
        <v>8.2857142857142865</v>
      </c>
      <c r="R325" s="487">
        <f t="shared" si="132"/>
        <v>8.2857142857142865</v>
      </c>
      <c r="S325" s="487">
        <f t="shared" si="128"/>
        <v>8.2857142857142865</v>
      </c>
      <c r="T325" s="482"/>
      <c r="U325" s="482"/>
      <c r="V325" s="483"/>
      <c r="W325" s="419">
        <f t="shared" si="126"/>
        <v>2</v>
      </c>
      <c r="X325" s="419">
        <f t="shared" si="133"/>
        <v>0</v>
      </c>
      <c r="Y325" s="411" t="str">
        <f t="shared" si="127"/>
        <v>CUMPLIDA</v>
      </c>
    </row>
    <row r="326" spans="1:25" ht="97.5" customHeight="1">
      <c r="A326" s="724">
        <v>10</v>
      </c>
      <c r="B326" s="727">
        <v>121001</v>
      </c>
      <c r="C326" s="641" t="s">
        <v>1669</v>
      </c>
      <c r="D326" s="641" t="s">
        <v>1670</v>
      </c>
      <c r="E326" s="641" t="s">
        <v>1671</v>
      </c>
      <c r="F326" s="856" t="s">
        <v>1672</v>
      </c>
      <c r="G326" s="506" t="s">
        <v>1673</v>
      </c>
      <c r="H326" s="391" t="s">
        <v>1674</v>
      </c>
      <c r="I326" s="391" t="s">
        <v>1675</v>
      </c>
      <c r="J326" s="507">
        <v>1</v>
      </c>
      <c r="K326" s="468">
        <v>40574</v>
      </c>
      <c r="L326" s="468">
        <v>40632</v>
      </c>
      <c r="M326" s="469">
        <f t="shared" si="129"/>
        <v>8.2857142857142865</v>
      </c>
      <c r="N326" s="492" t="s">
        <v>1676</v>
      </c>
      <c r="O326" s="471">
        <v>1</v>
      </c>
      <c r="P326" s="484">
        <f t="shared" si="130"/>
        <v>1</v>
      </c>
      <c r="Q326" s="485">
        <f t="shared" si="131"/>
        <v>8.2857142857142865</v>
      </c>
      <c r="R326" s="485">
        <f t="shared" si="132"/>
        <v>8.2857142857142865</v>
      </c>
      <c r="S326" s="485">
        <f t="shared" si="128"/>
        <v>8.2857142857142865</v>
      </c>
      <c r="T326" s="474"/>
      <c r="U326" s="474"/>
      <c r="V326" s="475" t="s">
        <v>1677</v>
      </c>
      <c r="W326" s="420">
        <f t="shared" si="126"/>
        <v>2</v>
      </c>
      <c r="X326" s="420">
        <f t="shared" si="133"/>
        <v>0</v>
      </c>
      <c r="Y326" s="409" t="str">
        <f t="shared" si="127"/>
        <v>CUMPLIDA</v>
      </c>
    </row>
    <row r="327" spans="1:25" ht="64.5" customHeight="1" thickBot="1">
      <c r="A327" s="726"/>
      <c r="B327" s="729"/>
      <c r="C327" s="643"/>
      <c r="D327" s="643"/>
      <c r="E327" s="643"/>
      <c r="F327" s="857"/>
      <c r="G327" s="396" t="s">
        <v>1678</v>
      </c>
      <c r="H327" s="396" t="s">
        <v>1679</v>
      </c>
      <c r="I327" s="396" t="s">
        <v>1680</v>
      </c>
      <c r="J327" s="508">
        <v>1</v>
      </c>
      <c r="K327" s="476">
        <v>40633</v>
      </c>
      <c r="L327" s="476">
        <v>40724</v>
      </c>
      <c r="M327" s="477">
        <f t="shared" si="129"/>
        <v>13</v>
      </c>
      <c r="N327" s="601" t="s">
        <v>1681</v>
      </c>
      <c r="O327" s="479">
        <v>0</v>
      </c>
      <c r="P327" s="486">
        <f t="shared" si="130"/>
        <v>0</v>
      </c>
      <c r="Q327" s="487">
        <f t="shared" si="131"/>
        <v>0</v>
      </c>
      <c r="R327" s="487">
        <f t="shared" si="132"/>
        <v>0</v>
      </c>
      <c r="S327" s="487">
        <f t="shared" si="128"/>
        <v>13</v>
      </c>
      <c r="T327" s="482"/>
      <c r="U327" s="482"/>
      <c r="V327" s="483" t="s">
        <v>2473</v>
      </c>
      <c r="W327" s="419">
        <f t="shared" si="126"/>
        <v>0</v>
      </c>
      <c r="X327" s="419">
        <f t="shared" si="133"/>
        <v>0</v>
      </c>
      <c r="Y327" s="411" t="str">
        <f t="shared" si="127"/>
        <v>VENCIDA</v>
      </c>
    </row>
    <row r="328" spans="1:25" ht="89.25">
      <c r="A328" s="724">
        <v>11</v>
      </c>
      <c r="B328" s="727">
        <v>1904001</v>
      </c>
      <c r="C328" s="859" t="s">
        <v>1682</v>
      </c>
      <c r="D328" s="641" t="s">
        <v>1683</v>
      </c>
      <c r="E328" s="641" t="s">
        <v>1684</v>
      </c>
      <c r="F328" s="488" t="s">
        <v>1685</v>
      </c>
      <c r="G328" s="488" t="s">
        <v>1686</v>
      </c>
      <c r="H328" s="506" t="s">
        <v>1687</v>
      </c>
      <c r="I328" s="488" t="s">
        <v>1688</v>
      </c>
      <c r="J328" s="510">
        <v>1</v>
      </c>
      <c r="K328" s="491">
        <v>40452</v>
      </c>
      <c r="L328" s="491">
        <v>40603</v>
      </c>
      <c r="M328" s="469">
        <f t="shared" si="129"/>
        <v>21.571428571428573</v>
      </c>
      <c r="N328" s="492" t="s">
        <v>1689</v>
      </c>
      <c r="O328" s="471">
        <v>1</v>
      </c>
      <c r="P328" s="484">
        <f t="shared" si="130"/>
        <v>1</v>
      </c>
      <c r="Q328" s="485">
        <f t="shared" si="131"/>
        <v>21.571428571428573</v>
      </c>
      <c r="R328" s="485">
        <f t="shared" si="132"/>
        <v>21.571428571428573</v>
      </c>
      <c r="S328" s="485">
        <f t="shared" si="128"/>
        <v>21.571428571428573</v>
      </c>
      <c r="T328" s="474"/>
      <c r="U328" s="474"/>
      <c r="V328" s="475" t="s">
        <v>1690</v>
      </c>
      <c r="W328" s="420">
        <f t="shared" si="126"/>
        <v>2</v>
      </c>
      <c r="X328" s="420">
        <f t="shared" si="133"/>
        <v>0</v>
      </c>
      <c r="Y328" s="409" t="str">
        <f t="shared" si="127"/>
        <v>CUMPLIDA</v>
      </c>
    </row>
    <row r="329" spans="1:25" ht="76.5">
      <c r="A329" s="858"/>
      <c r="B329" s="728"/>
      <c r="C329" s="642"/>
      <c r="D329" s="642"/>
      <c r="E329" s="642"/>
      <c r="F329" s="645" t="s">
        <v>1691</v>
      </c>
      <c r="G329" s="645" t="s">
        <v>1692</v>
      </c>
      <c r="H329" s="424" t="s">
        <v>1593</v>
      </c>
      <c r="I329" s="424" t="s">
        <v>493</v>
      </c>
      <c r="J329" s="429">
        <v>1</v>
      </c>
      <c r="K329" s="427">
        <v>40548</v>
      </c>
      <c r="L329" s="427">
        <v>40594</v>
      </c>
      <c r="M329" s="435">
        <f t="shared" si="129"/>
        <v>6.5714285714285712</v>
      </c>
      <c r="N329" s="442" t="s">
        <v>1594</v>
      </c>
      <c r="O329" s="437">
        <v>1</v>
      </c>
      <c r="P329" s="440">
        <f t="shared" si="130"/>
        <v>1</v>
      </c>
      <c r="Q329" s="441">
        <f t="shared" si="131"/>
        <v>6.5714285714285712</v>
      </c>
      <c r="R329" s="441">
        <f t="shared" si="132"/>
        <v>6.5714285714285712</v>
      </c>
      <c r="S329" s="441">
        <f t="shared" si="128"/>
        <v>6.5714285714285712</v>
      </c>
      <c r="T329" s="423"/>
      <c r="U329" s="423"/>
      <c r="V329" s="434" t="s">
        <v>1693</v>
      </c>
      <c r="W329" s="418">
        <f t="shared" si="126"/>
        <v>2</v>
      </c>
      <c r="X329" s="418">
        <f t="shared" si="133"/>
        <v>0</v>
      </c>
      <c r="Y329" s="410" t="str">
        <f t="shared" si="127"/>
        <v>CUMPLIDA</v>
      </c>
    </row>
    <row r="330" spans="1:25" ht="76.5">
      <c r="A330" s="858"/>
      <c r="B330" s="728"/>
      <c r="C330" s="642"/>
      <c r="D330" s="642"/>
      <c r="E330" s="642"/>
      <c r="F330" s="645"/>
      <c r="G330" s="645"/>
      <c r="H330" s="424" t="s">
        <v>1595</v>
      </c>
      <c r="I330" s="424" t="s">
        <v>485</v>
      </c>
      <c r="J330" s="429">
        <v>1</v>
      </c>
      <c r="K330" s="427">
        <v>40595</v>
      </c>
      <c r="L330" s="427">
        <v>40632</v>
      </c>
      <c r="M330" s="435">
        <f t="shared" si="129"/>
        <v>5.2857142857142856</v>
      </c>
      <c r="N330" s="442" t="s">
        <v>1594</v>
      </c>
      <c r="O330" s="437">
        <v>1</v>
      </c>
      <c r="P330" s="440">
        <f t="shared" si="130"/>
        <v>1</v>
      </c>
      <c r="Q330" s="441">
        <f t="shared" si="131"/>
        <v>5.2857142857142856</v>
      </c>
      <c r="R330" s="441">
        <f t="shared" si="132"/>
        <v>5.2857142857142856</v>
      </c>
      <c r="S330" s="441">
        <f t="shared" si="128"/>
        <v>5.2857142857142856</v>
      </c>
      <c r="T330" s="423"/>
      <c r="U330" s="423"/>
      <c r="V330" s="434" t="s">
        <v>1694</v>
      </c>
      <c r="W330" s="418">
        <f t="shared" si="126"/>
        <v>2</v>
      </c>
      <c r="X330" s="418">
        <f t="shared" si="133"/>
        <v>0</v>
      </c>
      <c r="Y330" s="410" t="str">
        <f t="shared" si="127"/>
        <v>CUMPLIDA</v>
      </c>
    </row>
    <row r="331" spans="1:25" ht="76.5">
      <c r="A331" s="858"/>
      <c r="B331" s="728"/>
      <c r="C331" s="642"/>
      <c r="D331" s="642"/>
      <c r="E331" s="642"/>
      <c r="F331" s="645"/>
      <c r="G331" s="645"/>
      <c r="H331" s="424" t="s">
        <v>1596</v>
      </c>
      <c r="I331" s="424" t="s">
        <v>485</v>
      </c>
      <c r="J331" s="429">
        <v>1</v>
      </c>
      <c r="K331" s="427">
        <v>40634</v>
      </c>
      <c r="L331" s="427">
        <v>40663</v>
      </c>
      <c r="M331" s="435">
        <f t="shared" si="129"/>
        <v>4.1428571428571432</v>
      </c>
      <c r="N331" s="442" t="s">
        <v>1594</v>
      </c>
      <c r="O331" s="437">
        <v>1</v>
      </c>
      <c r="P331" s="440">
        <f t="shared" si="130"/>
        <v>1</v>
      </c>
      <c r="Q331" s="441">
        <f t="shared" si="131"/>
        <v>4.1428571428571432</v>
      </c>
      <c r="R331" s="441">
        <f t="shared" si="132"/>
        <v>4.1428571428571432</v>
      </c>
      <c r="S331" s="441">
        <f t="shared" si="128"/>
        <v>4.1428571428571432</v>
      </c>
      <c r="T331" s="423"/>
      <c r="U331" s="423"/>
      <c r="V331" s="584" t="s">
        <v>2417</v>
      </c>
      <c r="W331" s="418">
        <f t="shared" si="126"/>
        <v>2</v>
      </c>
      <c r="X331" s="418">
        <f t="shared" si="133"/>
        <v>0</v>
      </c>
      <c r="Y331" s="410" t="str">
        <f t="shared" si="127"/>
        <v>CUMPLIDA</v>
      </c>
    </row>
    <row r="332" spans="1:25" ht="56.25" customHeight="1">
      <c r="A332" s="858"/>
      <c r="B332" s="728"/>
      <c r="C332" s="642"/>
      <c r="D332" s="642"/>
      <c r="E332" s="642"/>
      <c r="F332" s="645"/>
      <c r="G332" s="645"/>
      <c r="H332" s="424" t="s">
        <v>1695</v>
      </c>
      <c r="I332" s="424" t="s">
        <v>429</v>
      </c>
      <c r="J332" s="431">
        <v>1</v>
      </c>
      <c r="K332" s="427">
        <v>40664</v>
      </c>
      <c r="L332" s="427">
        <v>40693</v>
      </c>
      <c r="M332" s="435">
        <f t="shared" si="129"/>
        <v>4.1428571428571432</v>
      </c>
      <c r="N332" s="442" t="s">
        <v>1594</v>
      </c>
      <c r="O332" s="437">
        <v>1</v>
      </c>
      <c r="P332" s="440">
        <f t="shared" si="130"/>
        <v>1</v>
      </c>
      <c r="Q332" s="441">
        <f t="shared" si="131"/>
        <v>4.1428571428571432</v>
      </c>
      <c r="R332" s="441">
        <f t="shared" si="132"/>
        <v>4.1428571428571432</v>
      </c>
      <c r="S332" s="441">
        <f t="shared" si="128"/>
        <v>4.1428571428571432</v>
      </c>
      <c r="T332" s="423"/>
      <c r="U332" s="423"/>
      <c r="V332" s="584" t="s">
        <v>2418</v>
      </c>
      <c r="W332" s="418">
        <f t="shared" ref="W332:W395" si="134">IF(P332=100%,2,0)</f>
        <v>2</v>
      </c>
      <c r="X332" s="418">
        <f t="shared" si="133"/>
        <v>0</v>
      </c>
      <c r="Y332" s="410" t="str">
        <f t="shared" ref="Y332:Y395" si="135">IF(W332+X332&gt;1,"CUMPLIDA",IF(X332=1,"EN TERMINO","VENCIDA"))</f>
        <v>CUMPLIDA</v>
      </c>
    </row>
    <row r="333" spans="1:25" ht="101.25" customHeight="1" thickBot="1">
      <c r="A333" s="730"/>
      <c r="B333" s="729"/>
      <c r="C333" s="643"/>
      <c r="D333" s="643"/>
      <c r="E333" s="643"/>
      <c r="F333" s="649"/>
      <c r="G333" s="649"/>
      <c r="H333" s="511" t="s">
        <v>1599</v>
      </c>
      <c r="I333" s="512" t="s">
        <v>485</v>
      </c>
      <c r="J333" s="513">
        <v>1</v>
      </c>
      <c r="K333" s="514">
        <v>40695</v>
      </c>
      <c r="L333" s="514">
        <v>40907</v>
      </c>
      <c r="M333" s="477">
        <f t="shared" si="129"/>
        <v>30.285714285714285</v>
      </c>
      <c r="N333" s="509" t="s">
        <v>1594</v>
      </c>
      <c r="O333" s="479">
        <v>0</v>
      </c>
      <c r="P333" s="486">
        <f t="shared" si="130"/>
        <v>0</v>
      </c>
      <c r="Q333" s="487">
        <f t="shared" si="131"/>
        <v>0</v>
      </c>
      <c r="R333" s="487">
        <f t="shared" si="132"/>
        <v>0</v>
      </c>
      <c r="S333" s="487">
        <f t="shared" si="128"/>
        <v>0</v>
      </c>
      <c r="T333" s="482"/>
      <c r="U333" s="482"/>
      <c r="V333" s="483"/>
      <c r="W333" s="419">
        <f t="shared" si="134"/>
        <v>0</v>
      </c>
      <c r="X333" s="419">
        <f t="shared" si="133"/>
        <v>1</v>
      </c>
      <c r="Y333" s="411" t="str">
        <f t="shared" si="135"/>
        <v>EN TERMINO</v>
      </c>
    </row>
    <row r="334" spans="1:25" ht="99.75" customHeight="1">
      <c r="A334" s="724">
        <v>12</v>
      </c>
      <c r="B334" s="727">
        <v>1904001</v>
      </c>
      <c r="C334" s="641" t="s">
        <v>1696</v>
      </c>
      <c r="D334" s="641" t="s">
        <v>1683</v>
      </c>
      <c r="E334" s="641" t="s">
        <v>1697</v>
      </c>
      <c r="F334" s="488" t="s">
        <v>1698</v>
      </c>
      <c r="G334" s="488" t="s">
        <v>1699</v>
      </c>
      <c r="H334" s="488" t="s">
        <v>1700</v>
      </c>
      <c r="I334" s="488" t="s">
        <v>1701</v>
      </c>
      <c r="J334" s="515">
        <v>1</v>
      </c>
      <c r="K334" s="491">
        <v>40466</v>
      </c>
      <c r="L334" s="491">
        <v>40542</v>
      </c>
      <c r="M334" s="469">
        <f t="shared" si="129"/>
        <v>10.857142857142858</v>
      </c>
      <c r="N334" s="492" t="s">
        <v>1586</v>
      </c>
      <c r="O334" s="471">
        <v>100</v>
      </c>
      <c r="P334" s="484">
        <f t="shared" si="130"/>
        <v>1</v>
      </c>
      <c r="Q334" s="485">
        <f t="shared" si="131"/>
        <v>10.857142857142858</v>
      </c>
      <c r="R334" s="485">
        <f t="shared" si="132"/>
        <v>10.857142857142858</v>
      </c>
      <c r="S334" s="485">
        <f t="shared" si="128"/>
        <v>10.857142857142858</v>
      </c>
      <c r="T334" s="474"/>
      <c r="U334" s="474"/>
      <c r="V334" s="475" t="s">
        <v>1702</v>
      </c>
      <c r="W334" s="420">
        <f t="shared" si="134"/>
        <v>2</v>
      </c>
      <c r="X334" s="420">
        <f t="shared" si="133"/>
        <v>0</v>
      </c>
      <c r="Y334" s="409" t="str">
        <f t="shared" si="135"/>
        <v>CUMPLIDA</v>
      </c>
    </row>
    <row r="335" spans="1:25" ht="44.25" customHeight="1">
      <c r="A335" s="725"/>
      <c r="B335" s="728"/>
      <c r="C335" s="642"/>
      <c r="D335" s="642"/>
      <c r="E335" s="642"/>
      <c r="F335" s="645" t="s">
        <v>1703</v>
      </c>
      <c r="G335" s="645" t="str">
        <f>+G334</f>
        <v>Lograr que  solo los CRC que, cumplan con los requisitos exigidos en la resoluciòn expedida por el Minsiterio, basado en las normas y tengan  la acreditación vigente, sean lo únicos que puedan realizar exámenes</v>
      </c>
      <c r="H335" s="424" t="s">
        <v>1704</v>
      </c>
      <c r="I335" s="424" t="s">
        <v>1589</v>
      </c>
      <c r="J335" s="425">
        <v>1</v>
      </c>
      <c r="K335" s="427">
        <v>40546</v>
      </c>
      <c r="L335" s="427">
        <v>40589</v>
      </c>
      <c r="M335" s="435">
        <f t="shared" si="129"/>
        <v>6.1428571428571432</v>
      </c>
      <c r="N335" s="442" t="s">
        <v>1586</v>
      </c>
      <c r="O335" s="437">
        <v>1</v>
      </c>
      <c r="P335" s="440">
        <f t="shared" si="130"/>
        <v>1</v>
      </c>
      <c r="Q335" s="441">
        <f t="shared" si="131"/>
        <v>6.1428571428571432</v>
      </c>
      <c r="R335" s="441">
        <f t="shared" si="132"/>
        <v>6.1428571428571432</v>
      </c>
      <c r="S335" s="441">
        <f t="shared" si="128"/>
        <v>6.1428571428571432</v>
      </c>
      <c r="T335" s="423"/>
      <c r="U335" s="423"/>
      <c r="V335" s="434" t="s">
        <v>1690</v>
      </c>
      <c r="W335" s="418">
        <f t="shared" si="134"/>
        <v>2</v>
      </c>
      <c r="X335" s="418">
        <f t="shared" si="133"/>
        <v>0</v>
      </c>
      <c r="Y335" s="410" t="str">
        <f t="shared" si="135"/>
        <v>CUMPLIDA</v>
      </c>
    </row>
    <row r="336" spans="1:25" ht="78.75" customHeight="1">
      <c r="A336" s="725"/>
      <c r="B336" s="728"/>
      <c r="C336" s="642"/>
      <c r="D336" s="642"/>
      <c r="E336" s="642"/>
      <c r="F336" s="645"/>
      <c r="G336" s="645"/>
      <c r="H336" s="424" t="s">
        <v>1705</v>
      </c>
      <c r="I336" s="424" t="s">
        <v>1706</v>
      </c>
      <c r="J336" s="432">
        <v>1</v>
      </c>
      <c r="K336" s="427">
        <v>40527</v>
      </c>
      <c r="L336" s="427">
        <v>40846</v>
      </c>
      <c r="M336" s="435">
        <f t="shared" si="129"/>
        <v>45.571428571428569</v>
      </c>
      <c r="N336" s="442" t="s">
        <v>1707</v>
      </c>
      <c r="O336" s="437">
        <v>0.5</v>
      </c>
      <c r="P336" s="440">
        <f t="shared" si="130"/>
        <v>0.5</v>
      </c>
      <c r="Q336" s="441">
        <f t="shared" si="131"/>
        <v>22.785714285714285</v>
      </c>
      <c r="R336" s="441">
        <f t="shared" si="132"/>
        <v>0</v>
      </c>
      <c r="S336" s="441">
        <f t="shared" si="128"/>
        <v>0</v>
      </c>
      <c r="T336" s="423"/>
      <c r="U336" s="423"/>
      <c r="V336" s="434" t="s">
        <v>1708</v>
      </c>
      <c r="W336" s="418">
        <f t="shared" si="134"/>
        <v>0</v>
      </c>
      <c r="X336" s="418">
        <f t="shared" si="133"/>
        <v>1</v>
      </c>
      <c r="Y336" s="410" t="str">
        <f t="shared" si="135"/>
        <v>EN TERMINO</v>
      </c>
    </row>
    <row r="337" spans="1:25" ht="76.5">
      <c r="A337" s="725"/>
      <c r="B337" s="728"/>
      <c r="C337" s="642"/>
      <c r="D337" s="642"/>
      <c r="E337" s="642"/>
      <c r="F337" s="645" t="s">
        <v>1709</v>
      </c>
      <c r="G337" s="645" t="s">
        <v>1699</v>
      </c>
      <c r="H337" s="424" t="s">
        <v>1593</v>
      </c>
      <c r="I337" s="424" t="s">
        <v>493</v>
      </c>
      <c r="J337" s="429">
        <v>1</v>
      </c>
      <c r="K337" s="427">
        <v>40548</v>
      </c>
      <c r="L337" s="427">
        <v>40602</v>
      </c>
      <c r="M337" s="435">
        <f t="shared" si="129"/>
        <v>7.7142857142857144</v>
      </c>
      <c r="N337" s="442" t="s">
        <v>1707</v>
      </c>
      <c r="O337" s="437">
        <v>1</v>
      </c>
      <c r="P337" s="440">
        <f t="shared" si="130"/>
        <v>1</v>
      </c>
      <c r="Q337" s="441">
        <f t="shared" si="131"/>
        <v>7.7142857142857144</v>
      </c>
      <c r="R337" s="441">
        <f t="shared" si="132"/>
        <v>7.7142857142857144</v>
      </c>
      <c r="S337" s="441">
        <f t="shared" si="128"/>
        <v>7.7142857142857144</v>
      </c>
      <c r="T337" s="423"/>
      <c r="U337" s="423"/>
      <c r="V337" s="434" t="s">
        <v>1693</v>
      </c>
      <c r="W337" s="418">
        <f t="shared" si="134"/>
        <v>2</v>
      </c>
      <c r="X337" s="418">
        <f t="shared" si="133"/>
        <v>0</v>
      </c>
      <c r="Y337" s="410" t="str">
        <f t="shared" si="135"/>
        <v>CUMPLIDA</v>
      </c>
    </row>
    <row r="338" spans="1:25" ht="76.5">
      <c r="A338" s="725"/>
      <c r="B338" s="728"/>
      <c r="C338" s="642"/>
      <c r="D338" s="642"/>
      <c r="E338" s="642"/>
      <c r="F338" s="645"/>
      <c r="G338" s="646"/>
      <c r="H338" s="424" t="s">
        <v>1595</v>
      </c>
      <c r="I338" s="424" t="s">
        <v>485</v>
      </c>
      <c r="J338" s="429">
        <v>1</v>
      </c>
      <c r="K338" s="427">
        <v>40602</v>
      </c>
      <c r="L338" s="427">
        <v>40632</v>
      </c>
      <c r="M338" s="435">
        <f t="shared" si="129"/>
        <v>4.2857142857142856</v>
      </c>
      <c r="N338" s="442" t="s">
        <v>1594</v>
      </c>
      <c r="O338" s="437">
        <v>1</v>
      </c>
      <c r="P338" s="440">
        <f t="shared" si="130"/>
        <v>1</v>
      </c>
      <c r="Q338" s="441">
        <f t="shared" si="131"/>
        <v>4.2857142857142856</v>
      </c>
      <c r="R338" s="441">
        <f t="shared" si="132"/>
        <v>4.2857142857142856</v>
      </c>
      <c r="S338" s="441">
        <f t="shared" si="128"/>
        <v>4.2857142857142856</v>
      </c>
      <c r="T338" s="423"/>
      <c r="U338" s="423"/>
      <c r="V338" s="434" t="s">
        <v>1694</v>
      </c>
      <c r="W338" s="418">
        <f t="shared" si="134"/>
        <v>2</v>
      </c>
      <c r="X338" s="418">
        <f t="shared" si="133"/>
        <v>0</v>
      </c>
      <c r="Y338" s="410" t="str">
        <f t="shared" si="135"/>
        <v>CUMPLIDA</v>
      </c>
    </row>
    <row r="339" spans="1:25" ht="76.5">
      <c r="A339" s="725"/>
      <c r="B339" s="728"/>
      <c r="C339" s="642"/>
      <c r="D339" s="642"/>
      <c r="E339" s="642"/>
      <c r="F339" s="645"/>
      <c r="G339" s="646"/>
      <c r="H339" s="424" t="s">
        <v>1596</v>
      </c>
      <c r="I339" s="424" t="s">
        <v>485</v>
      </c>
      <c r="J339" s="429">
        <v>1</v>
      </c>
      <c r="K339" s="427">
        <v>40634</v>
      </c>
      <c r="L339" s="427">
        <v>40663</v>
      </c>
      <c r="M339" s="435">
        <f t="shared" si="129"/>
        <v>4.1428571428571432</v>
      </c>
      <c r="N339" s="442" t="s">
        <v>1594</v>
      </c>
      <c r="O339" s="437">
        <v>1</v>
      </c>
      <c r="P339" s="440">
        <f t="shared" si="130"/>
        <v>1</v>
      </c>
      <c r="Q339" s="441">
        <f t="shared" si="131"/>
        <v>4.1428571428571432</v>
      </c>
      <c r="R339" s="441">
        <f t="shared" si="132"/>
        <v>4.1428571428571432</v>
      </c>
      <c r="S339" s="441">
        <f t="shared" si="128"/>
        <v>4.1428571428571432</v>
      </c>
      <c r="T339" s="423"/>
      <c r="U339" s="423"/>
      <c r="V339" s="584" t="s">
        <v>2417</v>
      </c>
      <c r="W339" s="418">
        <f t="shared" si="134"/>
        <v>2</v>
      </c>
      <c r="X339" s="418">
        <f t="shared" si="133"/>
        <v>0</v>
      </c>
      <c r="Y339" s="410" t="str">
        <f t="shared" si="135"/>
        <v>CUMPLIDA</v>
      </c>
    </row>
    <row r="340" spans="1:25" ht="76.5">
      <c r="A340" s="725"/>
      <c r="B340" s="728"/>
      <c r="C340" s="642"/>
      <c r="D340" s="642"/>
      <c r="E340" s="642"/>
      <c r="F340" s="645"/>
      <c r="G340" s="646"/>
      <c r="H340" s="424" t="s">
        <v>1710</v>
      </c>
      <c r="I340" s="424" t="s">
        <v>1711</v>
      </c>
      <c r="J340" s="426">
        <v>1</v>
      </c>
      <c r="K340" s="427">
        <v>40664</v>
      </c>
      <c r="L340" s="427">
        <v>40693</v>
      </c>
      <c r="M340" s="435">
        <f t="shared" si="129"/>
        <v>4.1428571428571432</v>
      </c>
      <c r="N340" s="442" t="s">
        <v>1594</v>
      </c>
      <c r="O340" s="437">
        <v>1</v>
      </c>
      <c r="P340" s="440">
        <f t="shared" si="130"/>
        <v>1</v>
      </c>
      <c r="Q340" s="441">
        <f t="shared" si="131"/>
        <v>4.1428571428571432</v>
      </c>
      <c r="R340" s="441">
        <f t="shared" si="132"/>
        <v>4.1428571428571432</v>
      </c>
      <c r="S340" s="441">
        <f t="shared" si="128"/>
        <v>4.1428571428571432</v>
      </c>
      <c r="T340" s="423"/>
      <c r="U340" s="423"/>
      <c r="V340" s="584" t="s">
        <v>2418</v>
      </c>
      <c r="W340" s="418">
        <f t="shared" si="134"/>
        <v>2</v>
      </c>
      <c r="X340" s="418">
        <f t="shared" si="133"/>
        <v>0</v>
      </c>
      <c r="Y340" s="410" t="str">
        <f t="shared" si="135"/>
        <v>CUMPLIDA</v>
      </c>
    </row>
    <row r="341" spans="1:25" ht="77.25" thickBot="1">
      <c r="A341" s="726"/>
      <c r="B341" s="729"/>
      <c r="C341" s="643"/>
      <c r="D341" s="643"/>
      <c r="E341" s="643"/>
      <c r="F341" s="649"/>
      <c r="G341" s="648"/>
      <c r="H341" s="511" t="s">
        <v>1599</v>
      </c>
      <c r="I341" s="512" t="s">
        <v>485</v>
      </c>
      <c r="J341" s="513">
        <v>1</v>
      </c>
      <c r="K341" s="514">
        <v>40695</v>
      </c>
      <c r="L341" s="514">
        <v>40907</v>
      </c>
      <c r="M341" s="477">
        <f t="shared" si="129"/>
        <v>30.285714285714285</v>
      </c>
      <c r="N341" s="509" t="s">
        <v>1594</v>
      </c>
      <c r="O341" s="479">
        <v>0</v>
      </c>
      <c r="P341" s="486">
        <f t="shared" si="130"/>
        <v>0</v>
      </c>
      <c r="Q341" s="487">
        <f t="shared" si="131"/>
        <v>0</v>
      </c>
      <c r="R341" s="487">
        <f t="shared" si="132"/>
        <v>0</v>
      </c>
      <c r="S341" s="487">
        <f t="shared" si="128"/>
        <v>0</v>
      </c>
      <c r="T341" s="482"/>
      <c r="U341" s="482"/>
      <c r="V341" s="483"/>
      <c r="W341" s="419">
        <f t="shared" si="134"/>
        <v>0</v>
      </c>
      <c r="X341" s="419">
        <f t="shared" si="133"/>
        <v>1</v>
      </c>
      <c r="Y341" s="411" t="str">
        <f t="shared" si="135"/>
        <v>EN TERMINO</v>
      </c>
    </row>
    <row r="342" spans="1:25" ht="48" customHeight="1">
      <c r="A342" s="724">
        <v>13</v>
      </c>
      <c r="B342" s="727">
        <v>1102002</v>
      </c>
      <c r="C342" s="641" t="s">
        <v>1712</v>
      </c>
      <c r="D342" s="641" t="s">
        <v>1713</v>
      </c>
      <c r="E342" s="641" t="s">
        <v>1714</v>
      </c>
      <c r="F342" s="644" t="s">
        <v>1715</v>
      </c>
      <c r="G342" s="644" t="s">
        <v>1716</v>
      </c>
      <c r="H342" s="506" t="s">
        <v>1717</v>
      </c>
      <c r="I342" s="488" t="s">
        <v>1688</v>
      </c>
      <c r="J342" s="510">
        <v>1</v>
      </c>
      <c r="K342" s="491">
        <v>40452</v>
      </c>
      <c r="L342" s="491">
        <v>40574</v>
      </c>
      <c r="M342" s="469">
        <f t="shared" si="129"/>
        <v>17.428571428571427</v>
      </c>
      <c r="N342" s="492" t="s">
        <v>1586</v>
      </c>
      <c r="O342" s="471">
        <v>1</v>
      </c>
      <c r="P342" s="484">
        <f t="shared" si="130"/>
        <v>1</v>
      </c>
      <c r="Q342" s="485">
        <f t="shared" si="131"/>
        <v>17.428571428571427</v>
      </c>
      <c r="R342" s="485">
        <f t="shared" si="132"/>
        <v>17.428571428571427</v>
      </c>
      <c r="S342" s="485">
        <f t="shared" si="128"/>
        <v>17.428571428571427</v>
      </c>
      <c r="T342" s="474"/>
      <c r="U342" s="474"/>
      <c r="V342" s="475" t="s">
        <v>1690</v>
      </c>
      <c r="W342" s="420">
        <f t="shared" si="134"/>
        <v>2</v>
      </c>
      <c r="X342" s="420">
        <f t="shared" si="133"/>
        <v>0</v>
      </c>
      <c r="Y342" s="409" t="str">
        <f t="shared" si="135"/>
        <v>CUMPLIDA</v>
      </c>
    </row>
    <row r="343" spans="1:25" ht="71.25" customHeight="1">
      <c r="A343" s="725"/>
      <c r="B343" s="728"/>
      <c r="C343" s="642"/>
      <c r="D343" s="642"/>
      <c r="E343" s="642"/>
      <c r="F343" s="645"/>
      <c r="G343" s="645"/>
      <c r="H343" s="424" t="s">
        <v>1718</v>
      </c>
      <c r="I343" s="424" t="s">
        <v>1167</v>
      </c>
      <c r="J343" s="432">
        <v>1</v>
      </c>
      <c r="K343" s="427">
        <v>40452</v>
      </c>
      <c r="L343" s="427">
        <v>40574</v>
      </c>
      <c r="M343" s="435">
        <f t="shared" si="129"/>
        <v>17.428571428571427</v>
      </c>
      <c r="N343" s="442" t="s">
        <v>1707</v>
      </c>
      <c r="O343" s="437">
        <v>1</v>
      </c>
      <c r="P343" s="440">
        <f t="shared" si="130"/>
        <v>1</v>
      </c>
      <c r="Q343" s="441">
        <f t="shared" si="131"/>
        <v>17.428571428571427</v>
      </c>
      <c r="R343" s="441">
        <f t="shared" si="132"/>
        <v>17.428571428571427</v>
      </c>
      <c r="S343" s="441">
        <f t="shared" si="128"/>
        <v>17.428571428571427</v>
      </c>
      <c r="T343" s="423"/>
      <c r="U343" s="423"/>
      <c r="V343" s="434" t="s">
        <v>1702</v>
      </c>
      <c r="W343" s="418">
        <f t="shared" si="134"/>
        <v>2</v>
      </c>
      <c r="X343" s="418">
        <f t="shared" si="133"/>
        <v>0</v>
      </c>
      <c r="Y343" s="410" t="str">
        <f t="shared" si="135"/>
        <v>CUMPLIDA</v>
      </c>
    </row>
    <row r="344" spans="1:25" ht="49.5" customHeight="1">
      <c r="A344" s="725"/>
      <c r="B344" s="728"/>
      <c r="C344" s="642"/>
      <c r="D344" s="642"/>
      <c r="E344" s="642"/>
      <c r="F344" s="645" t="s">
        <v>1719</v>
      </c>
      <c r="G344" s="645" t="s">
        <v>1716</v>
      </c>
      <c r="H344" s="424" t="s">
        <v>1593</v>
      </c>
      <c r="I344" s="424" t="s">
        <v>493</v>
      </c>
      <c r="J344" s="429">
        <v>1</v>
      </c>
      <c r="K344" s="427">
        <v>40548</v>
      </c>
      <c r="L344" s="427">
        <v>40602</v>
      </c>
      <c r="M344" s="435">
        <f t="shared" si="129"/>
        <v>7.7142857142857144</v>
      </c>
      <c r="N344" s="442" t="s">
        <v>1707</v>
      </c>
      <c r="O344" s="437">
        <v>1</v>
      </c>
      <c r="P344" s="440">
        <f t="shared" si="130"/>
        <v>1</v>
      </c>
      <c r="Q344" s="441">
        <f t="shared" si="131"/>
        <v>7.7142857142857144</v>
      </c>
      <c r="R344" s="441">
        <f t="shared" si="132"/>
        <v>7.7142857142857144</v>
      </c>
      <c r="S344" s="441">
        <f t="shared" si="128"/>
        <v>7.7142857142857144</v>
      </c>
      <c r="T344" s="423"/>
      <c r="U344" s="423"/>
      <c r="V344" s="434" t="s">
        <v>1693</v>
      </c>
      <c r="W344" s="418">
        <f t="shared" si="134"/>
        <v>2</v>
      </c>
      <c r="X344" s="418">
        <f t="shared" si="133"/>
        <v>0</v>
      </c>
      <c r="Y344" s="410" t="str">
        <f t="shared" si="135"/>
        <v>CUMPLIDA</v>
      </c>
    </row>
    <row r="345" spans="1:25" ht="76.5">
      <c r="A345" s="725"/>
      <c r="B345" s="728"/>
      <c r="C345" s="642"/>
      <c r="D345" s="642"/>
      <c r="E345" s="642"/>
      <c r="F345" s="645"/>
      <c r="G345" s="645"/>
      <c r="H345" s="424" t="s">
        <v>1595</v>
      </c>
      <c r="I345" s="424" t="s">
        <v>485</v>
      </c>
      <c r="J345" s="429">
        <v>1</v>
      </c>
      <c r="K345" s="427">
        <v>40602</v>
      </c>
      <c r="L345" s="427">
        <v>40632</v>
      </c>
      <c r="M345" s="435">
        <f t="shared" si="129"/>
        <v>4.2857142857142856</v>
      </c>
      <c r="N345" s="442" t="s">
        <v>1594</v>
      </c>
      <c r="O345" s="437">
        <v>1</v>
      </c>
      <c r="P345" s="440">
        <f t="shared" si="130"/>
        <v>1</v>
      </c>
      <c r="Q345" s="441">
        <f t="shared" si="131"/>
        <v>4.2857142857142856</v>
      </c>
      <c r="R345" s="441">
        <f t="shared" si="132"/>
        <v>4.2857142857142856</v>
      </c>
      <c r="S345" s="441">
        <f t="shared" si="128"/>
        <v>4.2857142857142856</v>
      </c>
      <c r="T345" s="423"/>
      <c r="U345" s="423"/>
      <c r="V345" s="434" t="s">
        <v>1694</v>
      </c>
      <c r="W345" s="418">
        <f t="shared" si="134"/>
        <v>2</v>
      </c>
      <c r="X345" s="418">
        <f t="shared" si="133"/>
        <v>0</v>
      </c>
      <c r="Y345" s="410" t="str">
        <f t="shared" si="135"/>
        <v>CUMPLIDA</v>
      </c>
    </row>
    <row r="346" spans="1:25" ht="63" customHeight="1">
      <c r="A346" s="725"/>
      <c r="B346" s="728"/>
      <c r="C346" s="642"/>
      <c r="D346" s="642"/>
      <c r="E346" s="642"/>
      <c r="F346" s="645"/>
      <c r="G346" s="645"/>
      <c r="H346" s="424" t="s">
        <v>1596</v>
      </c>
      <c r="I346" s="424" t="s">
        <v>485</v>
      </c>
      <c r="J346" s="429">
        <v>1</v>
      </c>
      <c r="K346" s="427">
        <v>40634</v>
      </c>
      <c r="L346" s="427">
        <v>40663</v>
      </c>
      <c r="M346" s="435">
        <f t="shared" si="129"/>
        <v>4.1428571428571432</v>
      </c>
      <c r="N346" s="442" t="s">
        <v>1594</v>
      </c>
      <c r="O346" s="437">
        <v>1</v>
      </c>
      <c r="P346" s="440">
        <f t="shared" si="130"/>
        <v>1</v>
      </c>
      <c r="Q346" s="441">
        <f t="shared" si="131"/>
        <v>4.1428571428571432</v>
      </c>
      <c r="R346" s="441">
        <f t="shared" si="132"/>
        <v>4.1428571428571432</v>
      </c>
      <c r="S346" s="441">
        <f t="shared" si="128"/>
        <v>4.1428571428571432</v>
      </c>
      <c r="T346" s="423"/>
      <c r="U346" s="423"/>
      <c r="V346" s="434"/>
      <c r="W346" s="418">
        <f t="shared" si="134"/>
        <v>2</v>
      </c>
      <c r="X346" s="418">
        <f t="shared" si="133"/>
        <v>0</v>
      </c>
      <c r="Y346" s="410" t="str">
        <f t="shared" si="135"/>
        <v>CUMPLIDA</v>
      </c>
    </row>
    <row r="347" spans="1:25" ht="76.5">
      <c r="A347" s="725"/>
      <c r="B347" s="728"/>
      <c r="C347" s="642"/>
      <c r="D347" s="642"/>
      <c r="E347" s="642"/>
      <c r="F347" s="645"/>
      <c r="G347" s="645"/>
      <c r="H347" s="424" t="s">
        <v>1720</v>
      </c>
      <c r="I347" s="424" t="s">
        <v>1167</v>
      </c>
      <c r="J347" s="426">
        <v>1</v>
      </c>
      <c r="K347" s="427">
        <v>40664</v>
      </c>
      <c r="L347" s="427">
        <v>40693</v>
      </c>
      <c r="M347" s="435">
        <f t="shared" si="129"/>
        <v>4.1428571428571432</v>
      </c>
      <c r="N347" s="442" t="s">
        <v>1594</v>
      </c>
      <c r="O347" s="589">
        <v>1</v>
      </c>
      <c r="P347" s="440">
        <f t="shared" si="130"/>
        <v>1</v>
      </c>
      <c r="Q347" s="441">
        <f t="shared" si="131"/>
        <v>4.1428571428571432</v>
      </c>
      <c r="R347" s="441">
        <f t="shared" si="132"/>
        <v>4.1428571428571432</v>
      </c>
      <c r="S347" s="441">
        <f t="shared" si="128"/>
        <v>4.1428571428571432</v>
      </c>
      <c r="T347" s="423"/>
      <c r="U347" s="423"/>
      <c r="V347" s="434"/>
      <c r="W347" s="418">
        <f t="shared" si="134"/>
        <v>2</v>
      </c>
      <c r="X347" s="418">
        <f t="shared" si="133"/>
        <v>0</v>
      </c>
      <c r="Y347" s="410" t="str">
        <f t="shared" si="135"/>
        <v>CUMPLIDA</v>
      </c>
    </row>
    <row r="348" spans="1:25" ht="77.25" thickBot="1">
      <c r="A348" s="726"/>
      <c r="B348" s="729"/>
      <c r="C348" s="643"/>
      <c r="D348" s="643"/>
      <c r="E348" s="643"/>
      <c r="F348" s="649"/>
      <c r="G348" s="649"/>
      <c r="H348" s="511" t="s">
        <v>1599</v>
      </c>
      <c r="I348" s="512" t="s">
        <v>485</v>
      </c>
      <c r="J348" s="513">
        <v>1</v>
      </c>
      <c r="K348" s="514">
        <v>40695</v>
      </c>
      <c r="L348" s="514">
        <v>40907</v>
      </c>
      <c r="M348" s="477">
        <f t="shared" si="129"/>
        <v>30.285714285714285</v>
      </c>
      <c r="N348" s="509" t="s">
        <v>1594</v>
      </c>
      <c r="O348" s="479">
        <v>0</v>
      </c>
      <c r="P348" s="486">
        <f t="shared" si="130"/>
        <v>0</v>
      </c>
      <c r="Q348" s="487">
        <f t="shared" si="131"/>
        <v>0</v>
      </c>
      <c r="R348" s="487">
        <f t="shared" si="132"/>
        <v>0</v>
      </c>
      <c r="S348" s="487">
        <f t="shared" si="128"/>
        <v>0</v>
      </c>
      <c r="T348" s="482"/>
      <c r="U348" s="482"/>
      <c r="V348" s="483"/>
      <c r="W348" s="419">
        <f t="shared" si="134"/>
        <v>0</v>
      </c>
      <c r="X348" s="419">
        <f t="shared" si="133"/>
        <v>1</v>
      </c>
      <c r="Y348" s="411" t="str">
        <f t="shared" si="135"/>
        <v>EN TERMINO</v>
      </c>
    </row>
    <row r="349" spans="1:25" ht="76.5">
      <c r="A349" s="724">
        <v>14</v>
      </c>
      <c r="B349" s="727">
        <v>1102001</v>
      </c>
      <c r="C349" s="641" t="s">
        <v>1721</v>
      </c>
      <c r="D349" s="641" t="s">
        <v>1722</v>
      </c>
      <c r="E349" s="641" t="s">
        <v>1723</v>
      </c>
      <c r="F349" s="488" t="s">
        <v>1724</v>
      </c>
      <c r="G349" s="488" t="s">
        <v>1725</v>
      </c>
      <c r="H349" s="488" t="s">
        <v>1726</v>
      </c>
      <c r="I349" s="488" t="s">
        <v>1727</v>
      </c>
      <c r="J349" s="515">
        <v>1</v>
      </c>
      <c r="K349" s="491">
        <v>40384</v>
      </c>
      <c r="L349" s="491">
        <v>40617</v>
      </c>
      <c r="M349" s="469">
        <f t="shared" si="129"/>
        <v>33.285714285714285</v>
      </c>
      <c r="N349" s="492" t="s">
        <v>1586</v>
      </c>
      <c r="O349" s="471">
        <v>100</v>
      </c>
      <c r="P349" s="484">
        <f t="shared" si="130"/>
        <v>1</v>
      </c>
      <c r="Q349" s="485">
        <f t="shared" si="131"/>
        <v>33.285714285714285</v>
      </c>
      <c r="R349" s="485">
        <f t="shared" si="132"/>
        <v>33.285714285714285</v>
      </c>
      <c r="S349" s="485">
        <f t="shared" si="128"/>
        <v>33.285714285714285</v>
      </c>
      <c r="T349" s="474"/>
      <c r="U349" s="474"/>
      <c r="V349" s="475" t="s">
        <v>1728</v>
      </c>
      <c r="W349" s="420">
        <f t="shared" si="134"/>
        <v>2</v>
      </c>
      <c r="X349" s="420">
        <f t="shared" si="133"/>
        <v>0</v>
      </c>
      <c r="Y349" s="409" t="str">
        <f t="shared" si="135"/>
        <v>CUMPLIDA</v>
      </c>
    </row>
    <row r="350" spans="1:25" ht="90" thickBot="1">
      <c r="A350" s="726"/>
      <c r="B350" s="729"/>
      <c r="C350" s="643"/>
      <c r="D350" s="643"/>
      <c r="E350" s="643"/>
      <c r="F350" s="512" t="s">
        <v>1729</v>
      </c>
      <c r="G350" s="512" t="s">
        <v>1725</v>
      </c>
      <c r="H350" s="512" t="s">
        <v>1730</v>
      </c>
      <c r="I350" s="512" t="s">
        <v>1727</v>
      </c>
      <c r="J350" s="516">
        <v>1</v>
      </c>
      <c r="K350" s="514">
        <v>40563</v>
      </c>
      <c r="L350" s="514">
        <v>40694</v>
      </c>
      <c r="M350" s="477">
        <f t="shared" si="129"/>
        <v>18.714285714285715</v>
      </c>
      <c r="N350" s="509" t="s">
        <v>1586</v>
      </c>
      <c r="O350" s="479">
        <v>0</v>
      </c>
      <c r="P350" s="486">
        <f t="shared" si="130"/>
        <v>0</v>
      </c>
      <c r="Q350" s="487">
        <f t="shared" si="131"/>
        <v>0</v>
      </c>
      <c r="R350" s="487">
        <f t="shared" si="132"/>
        <v>0</v>
      </c>
      <c r="S350" s="487">
        <f t="shared" si="128"/>
        <v>18.714285714285715</v>
      </c>
      <c r="T350" s="482"/>
      <c r="U350" s="482"/>
      <c r="V350" s="483" t="s">
        <v>2474</v>
      </c>
      <c r="W350" s="419">
        <f t="shared" si="134"/>
        <v>0</v>
      </c>
      <c r="X350" s="419">
        <f t="shared" si="133"/>
        <v>0</v>
      </c>
      <c r="Y350" s="411" t="str">
        <f t="shared" si="135"/>
        <v>VENCIDA</v>
      </c>
    </row>
    <row r="351" spans="1:25" ht="125.25" customHeight="1">
      <c r="A351" s="724">
        <v>15</v>
      </c>
      <c r="B351" s="727">
        <v>1102001</v>
      </c>
      <c r="C351" s="641" t="s">
        <v>1731</v>
      </c>
      <c r="D351" s="641" t="s">
        <v>1732</v>
      </c>
      <c r="E351" s="641" t="s">
        <v>1733</v>
      </c>
      <c r="F351" s="488" t="s">
        <v>1734</v>
      </c>
      <c r="G351" s="488" t="s">
        <v>1735</v>
      </c>
      <c r="H351" s="488" t="s">
        <v>1730</v>
      </c>
      <c r="I351" s="488" t="s">
        <v>1727</v>
      </c>
      <c r="J351" s="489">
        <v>1</v>
      </c>
      <c r="K351" s="491">
        <v>40575</v>
      </c>
      <c r="L351" s="491">
        <v>40694</v>
      </c>
      <c r="M351" s="469">
        <f t="shared" si="129"/>
        <v>17</v>
      </c>
      <c r="N351" s="492" t="s">
        <v>1586</v>
      </c>
      <c r="O351" s="471">
        <v>0</v>
      </c>
      <c r="P351" s="484">
        <f t="shared" si="130"/>
        <v>0</v>
      </c>
      <c r="Q351" s="485">
        <f t="shared" si="131"/>
        <v>0</v>
      </c>
      <c r="R351" s="485">
        <f t="shared" si="132"/>
        <v>0</v>
      </c>
      <c r="S351" s="485">
        <f t="shared" ref="S351:S414" si="136">IF($T$9&gt;=L351,M351,0)</f>
        <v>17</v>
      </c>
      <c r="T351" s="474"/>
      <c r="U351" s="474"/>
      <c r="V351" s="475" t="s">
        <v>2474</v>
      </c>
      <c r="W351" s="420">
        <f t="shared" si="134"/>
        <v>0</v>
      </c>
      <c r="X351" s="420">
        <f t="shared" si="133"/>
        <v>0</v>
      </c>
      <c r="Y351" s="409" t="str">
        <f t="shared" si="135"/>
        <v>VENCIDA</v>
      </c>
    </row>
    <row r="352" spans="1:25" ht="64.5" customHeight="1">
      <c r="A352" s="725"/>
      <c r="B352" s="728"/>
      <c r="C352" s="642"/>
      <c r="D352" s="642"/>
      <c r="E352" s="642"/>
      <c r="F352" s="645" t="s">
        <v>1736</v>
      </c>
      <c r="G352" s="645" t="s">
        <v>1737</v>
      </c>
      <c r="H352" s="424" t="s">
        <v>1738</v>
      </c>
      <c r="I352" s="424" t="s">
        <v>485</v>
      </c>
      <c r="J352" s="425">
        <v>1</v>
      </c>
      <c r="K352" s="427">
        <v>40603</v>
      </c>
      <c r="L352" s="427">
        <v>40714</v>
      </c>
      <c r="M352" s="435">
        <f t="shared" ref="M352:M417" si="137">(L352-K352)/7</f>
        <v>15.857142857142858</v>
      </c>
      <c r="N352" s="442" t="s">
        <v>1586</v>
      </c>
      <c r="O352" s="437">
        <v>1</v>
      </c>
      <c r="P352" s="440">
        <f t="shared" ref="P352:P415" si="138">IF(O352/J352&gt;1,1,+O352/J352)</f>
        <v>1</v>
      </c>
      <c r="Q352" s="441">
        <f t="shared" ref="Q352:Q415" si="139">+M352*P352</f>
        <v>15.857142857142858</v>
      </c>
      <c r="R352" s="441">
        <f t="shared" ref="R352:R415" si="140">IF(L352&lt;=$T$9,Q352,0)</f>
        <v>15.857142857142858</v>
      </c>
      <c r="S352" s="441">
        <f t="shared" si="136"/>
        <v>15.857142857142858</v>
      </c>
      <c r="T352" s="423"/>
      <c r="U352" s="423"/>
      <c r="V352" s="434" t="s">
        <v>2432</v>
      </c>
      <c r="W352" s="418">
        <f t="shared" si="134"/>
        <v>2</v>
      </c>
      <c r="X352" s="418">
        <f t="shared" si="133"/>
        <v>0</v>
      </c>
      <c r="Y352" s="410" t="str">
        <f t="shared" si="135"/>
        <v>CUMPLIDA</v>
      </c>
    </row>
    <row r="353" spans="1:25" ht="72" customHeight="1" thickBot="1">
      <c r="A353" s="726"/>
      <c r="B353" s="729"/>
      <c r="C353" s="643"/>
      <c r="D353" s="643"/>
      <c r="E353" s="643"/>
      <c r="F353" s="649"/>
      <c r="G353" s="649"/>
      <c r="H353" s="512" t="s">
        <v>1739</v>
      </c>
      <c r="I353" s="512" t="s">
        <v>485</v>
      </c>
      <c r="J353" s="516">
        <v>1</v>
      </c>
      <c r="K353" s="514">
        <v>40603</v>
      </c>
      <c r="L353" s="514">
        <v>40714</v>
      </c>
      <c r="M353" s="477">
        <f t="shared" si="137"/>
        <v>15.857142857142858</v>
      </c>
      <c r="N353" s="509" t="s">
        <v>1586</v>
      </c>
      <c r="O353" s="479">
        <v>1</v>
      </c>
      <c r="P353" s="486">
        <f t="shared" si="138"/>
        <v>1</v>
      </c>
      <c r="Q353" s="487">
        <f t="shared" si="139"/>
        <v>15.857142857142858</v>
      </c>
      <c r="R353" s="487">
        <f t="shared" si="140"/>
        <v>15.857142857142858</v>
      </c>
      <c r="S353" s="487">
        <f t="shared" si="136"/>
        <v>15.857142857142858</v>
      </c>
      <c r="T353" s="482"/>
      <c r="U353" s="482"/>
      <c r="V353" s="434" t="s">
        <v>2432</v>
      </c>
      <c r="W353" s="419">
        <f t="shared" si="134"/>
        <v>2</v>
      </c>
      <c r="X353" s="419">
        <f t="shared" si="133"/>
        <v>0</v>
      </c>
      <c r="Y353" s="411" t="str">
        <f t="shared" si="135"/>
        <v>CUMPLIDA</v>
      </c>
    </row>
    <row r="354" spans="1:25" ht="409.6" thickBot="1">
      <c r="A354" s="493">
        <v>16</v>
      </c>
      <c r="B354" s="494">
        <v>1102001</v>
      </c>
      <c r="C354" s="495" t="s">
        <v>1740</v>
      </c>
      <c r="D354" s="495" t="s">
        <v>1741</v>
      </c>
      <c r="E354" s="517" t="s">
        <v>1742</v>
      </c>
      <c r="F354" s="389" t="s">
        <v>1743</v>
      </c>
      <c r="G354" s="389" t="s">
        <v>1744</v>
      </c>
      <c r="H354" s="389" t="s">
        <v>1745</v>
      </c>
      <c r="I354" s="389" t="s">
        <v>1746</v>
      </c>
      <c r="J354" s="518">
        <v>1</v>
      </c>
      <c r="K354" s="497">
        <v>40560</v>
      </c>
      <c r="L354" s="497">
        <v>40694</v>
      </c>
      <c r="M354" s="498">
        <f t="shared" si="137"/>
        <v>19.142857142857142</v>
      </c>
      <c r="N354" s="499" t="s">
        <v>1747</v>
      </c>
      <c r="O354" s="500">
        <v>1</v>
      </c>
      <c r="P354" s="501">
        <f t="shared" si="138"/>
        <v>1</v>
      </c>
      <c r="Q354" s="502">
        <f t="shared" si="139"/>
        <v>19.142857142857142</v>
      </c>
      <c r="R354" s="502">
        <f t="shared" si="140"/>
        <v>19.142857142857142</v>
      </c>
      <c r="S354" s="502">
        <f t="shared" si="136"/>
        <v>19.142857142857142</v>
      </c>
      <c r="T354" s="503"/>
      <c r="U354" s="503"/>
      <c r="V354" s="504" t="s">
        <v>2422</v>
      </c>
      <c r="W354" s="505">
        <f t="shared" si="134"/>
        <v>2</v>
      </c>
      <c r="X354" s="505">
        <f t="shared" si="133"/>
        <v>0</v>
      </c>
      <c r="Y354" s="151" t="str">
        <f t="shared" si="135"/>
        <v>CUMPLIDA</v>
      </c>
    </row>
    <row r="355" spans="1:25" ht="268.5" thickBot="1">
      <c r="A355" s="493">
        <v>17</v>
      </c>
      <c r="B355" s="494"/>
      <c r="C355" s="519" t="s">
        <v>1748</v>
      </c>
      <c r="D355" s="495" t="s">
        <v>1749</v>
      </c>
      <c r="E355" s="495" t="s">
        <v>1750</v>
      </c>
      <c r="F355" s="389" t="s">
        <v>1751</v>
      </c>
      <c r="G355" s="389" t="s">
        <v>1752</v>
      </c>
      <c r="H355" s="389" t="s">
        <v>1753</v>
      </c>
      <c r="I355" s="520" t="s">
        <v>1746</v>
      </c>
      <c r="J355" s="518">
        <v>1</v>
      </c>
      <c r="K355" s="497">
        <v>40560</v>
      </c>
      <c r="L355" s="497">
        <v>40754</v>
      </c>
      <c r="M355" s="498">
        <f t="shared" si="137"/>
        <v>27.714285714285715</v>
      </c>
      <c r="N355" s="499" t="s">
        <v>1747</v>
      </c>
      <c r="O355" s="500">
        <v>1</v>
      </c>
      <c r="P355" s="501">
        <f t="shared" si="138"/>
        <v>1</v>
      </c>
      <c r="Q355" s="502">
        <f t="shared" si="139"/>
        <v>27.714285714285715</v>
      </c>
      <c r="R355" s="502">
        <f t="shared" si="140"/>
        <v>27.714285714285715</v>
      </c>
      <c r="S355" s="502">
        <f t="shared" si="136"/>
        <v>27.714285714285715</v>
      </c>
      <c r="T355" s="503"/>
      <c r="U355" s="503"/>
      <c r="V355" s="504" t="s">
        <v>2451</v>
      </c>
      <c r="W355" s="505">
        <f t="shared" si="134"/>
        <v>2</v>
      </c>
      <c r="X355" s="505">
        <f t="shared" si="133"/>
        <v>0</v>
      </c>
      <c r="Y355" s="151" t="str">
        <f t="shared" si="135"/>
        <v>CUMPLIDA</v>
      </c>
    </row>
    <row r="356" spans="1:25" ht="126" customHeight="1">
      <c r="A356" s="724">
        <v>18</v>
      </c>
      <c r="B356" s="727">
        <v>1102001</v>
      </c>
      <c r="C356" s="641" t="s">
        <v>1754</v>
      </c>
      <c r="D356" s="641" t="s">
        <v>1749</v>
      </c>
      <c r="E356" s="641" t="s">
        <v>1755</v>
      </c>
      <c r="F356" s="488" t="s">
        <v>1756</v>
      </c>
      <c r="G356" s="488" t="s">
        <v>1757</v>
      </c>
      <c r="H356" s="488" t="s">
        <v>1758</v>
      </c>
      <c r="I356" s="488" t="s">
        <v>485</v>
      </c>
      <c r="J356" s="489">
        <v>1</v>
      </c>
      <c r="K356" s="491">
        <v>40575</v>
      </c>
      <c r="L356" s="491">
        <v>40663</v>
      </c>
      <c r="M356" s="469">
        <f t="shared" si="137"/>
        <v>12.571428571428571</v>
      </c>
      <c r="N356" s="492" t="s">
        <v>1759</v>
      </c>
      <c r="O356" s="471">
        <v>1</v>
      </c>
      <c r="P356" s="484">
        <f t="shared" si="138"/>
        <v>1</v>
      </c>
      <c r="Q356" s="485">
        <f t="shared" si="139"/>
        <v>12.571428571428571</v>
      </c>
      <c r="R356" s="485">
        <f t="shared" si="140"/>
        <v>12.571428571428571</v>
      </c>
      <c r="S356" s="485">
        <f t="shared" si="136"/>
        <v>12.571428571428571</v>
      </c>
      <c r="T356" s="474"/>
      <c r="U356" s="474"/>
      <c r="V356" s="475"/>
      <c r="W356" s="420">
        <f t="shared" si="134"/>
        <v>2</v>
      </c>
      <c r="X356" s="420">
        <f t="shared" si="133"/>
        <v>0</v>
      </c>
      <c r="Y356" s="409" t="str">
        <f t="shared" si="135"/>
        <v>CUMPLIDA</v>
      </c>
    </row>
    <row r="357" spans="1:25" ht="78.75" customHeight="1">
      <c r="A357" s="725"/>
      <c r="B357" s="728"/>
      <c r="C357" s="642"/>
      <c r="D357" s="642"/>
      <c r="E357" s="642"/>
      <c r="F357" s="645" t="s">
        <v>1760</v>
      </c>
      <c r="G357" s="645" t="s">
        <v>1761</v>
      </c>
      <c r="H357" s="424" t="s">
        <v>1762</v>
      </c>
      <c r="I357" s="424" t="s">
        <v>1727</v>
      </c>
      <c r="J357" s="429">
        <v>1</v>
      </c>
      <c r="K357" s="427">
        <v>40665</v>
      </c>
      <c r="L357" s="427">
        <v>40847</v>
      </c>
      <c r="M357" s="435">
        <f t="shared" si="137"/>
        <v>26</v>
      </c>
      <c r="N357" s="442" t="s">
        <v>1759</v>
      </c>
      <c r="O357" s="437">
        <v>0</v>
      </c>
      <c r="P357" s="440">
        <f t="shared" si="138"/>
        <v>0</v>
      </c>
      <c r="Q357" s="441">
        <f t="shared" si="139"/>
        <v>0</v>
      </c>
      <c r="R357" s="441">
        <f t="shared" si="140"/>
        <v>0</v>
      </c>
      <c r="S357" s="441">
        <f t="shared" si="136"/>
        <v>0</v>
      </c>
      <c r="T357" s="423"/>
      <c r="U357" s="423"/>
      <c r="V357" s="434" t="s">
        <v>2475</v>
      </c>
      <c r="W357" s="418">
        <f t="shared" si="134"/>
        <v>0</v>
      </c>
      <c r="X357" s="418">
        <f t="shared" si="133"/>
        <v>1</v>
      </c>
      <c r="Y357" s="410" t="str">
        <f t="shared" si="135"/>
        <v>EN TERMINO</v>
      </c>
    </row>
    <row r="358" spans="1:25" ht="64.5" thickBot="1">
      <c r="A358" s="726"/>
      <c r="B358" s="729"/>
      <c r="C358" s="643"/>
      <c r="D358" s="643"/>
      <c r="E358" s="643"/>
      <c r="F358" s="649"/>
      <c r="G358" s="649"/>
      <c r="H358" s="512" t="s">
        <v>1763</v>
      </c>
      <c r="I358" s="512" t="s">
        <v>1727</v>
      </c>
      <c r="J358" s="513">
        <v>1</v>
      </c>
      <c r="K358" s="514">
        <v>40756</v>
      </c>
      <c r="L358" s="514">
        <v>40847</v>
      </c>
      <c r="M358" s="477">
        <f t="shared" si="137"/>
        <v>13</v>
      </c>
      <c r="N358" s="509" t="s">
        <v>1759</v>
      </c>
      <c r="O358" s="479">
        <v>0</v>
      </c>
      <c r="P358" s="486">
        <f t="shared" si="138"/>
        <v>0</v>
      </c>
      <c r="Q358" s="487">
        <f t="shared" si="139"/>
        <v>0</v>
      </c>
      <c r="R358" s="487">
        <f t="shared" si="140"/>
        <v>0</v>
      </c>
      <c r="S358" s="487">
        <f t="shared" si="136"/>
        <v>0</v>
      </c>
      <c r="T358" s="482"/>
      <c r="U358" s="482"/>
      <c r="V358" s="434" t="s">
        <v>2476</v>
      </c>
      <c r="W358" s="419">
        <f t="shared" si="134"/>
        <v>0</v>
      </c>
      <c r="X358" s="419">
        <f t="shared" si="133"/>
        <v>1</v>
      </c>
      <c r="Y358" s="411" t="str">
        <f t="shared" si="135"/>
        <v>EN TERMINO</v>
      </c>
    </row>
    <row r="359" spans="1:25" ht="140.25">
      <c r="A359" s="724">
        <v>19</v>
      </c>
      <c r="B359" s="727">
        <v>2202001</v>
      </c>
      <c r="C359" s="641" t="s">
        <v>1764</v>
      </c>
      <c r="D359" s="641" t="s">
        <v>1765</v>
      </c>
      <c r="E359" s="641" t="s">
        <v>1766</v>
      </c>
      <c r="F359" s="644" t="s">
        <v>1767</v>
      </c>
      <c r="G359" s="644" t="s">
        <v>1768</v>
      </c>
      <c r="H359" s="488" t="s">
        <v>1769</v>
      </c>
      <c r="I359" s="488" t="s">
        <v>485</v>
      </c>
      <c r="J359" s="510">
        <v>1</v>
      </c>
      <c r="K359" s="491">
        <v>40392</v>
      </c>
      <c r="L359" s="491">
        <v>40694</v>
      </c>
      <c r="M359" s="469">
        <f t="shared" si="137"/>
        <v>43.142857142857146</v>
      </c>
      <c r="N359" s="492" t="s">
        <v>1586</v>
      </c>
      <c r="O359" s="471">
        <v>1</v>
      </c>
      <c r="P359" s="484">
        <f t="shared" si="138"/>
        <v>1</v>
      </c>
      <c r="Q359" s="485">
        <f t="shared" si="139"/>
        <v>43.142857142857146</v>
      </c>
      <c r="R359" s="485">
        <f t="shared" si="140"/>
        <v>43.142857142857146</v>
      </c>
      <c r="S359" s="485">
        <f t="shared" si="136"/>
        <v>43.142857142857146</v>
      </c>
      <c r="T359" s="474"/>
      <c r="U359" s="474"/>
      <c r="V359" s="475"/>
      <c r="W359" s="420">
        <f t="shared" si="134"/>
        <v>2</v>
      </c>
      <c r="X359" s="420">
        <f t="shared" si="133"/>
        <v>0</v>
      </c>
      <c r="Y359" s="409" t="str">
        <f t="shared" si="135"/>
        <v>CUMPLIDA</v>
      </c>
    </row>
    <row r="360" spans="1:25" ht="114.75">
      <c r="A360" s="725"/>
      <c r="B360" s="728"/>
      <c r="C360" s="642"/>
      <c r="D360" s="642"/>
      <c r="E360" s="642"/>
      <c r="F360" s="645"/>
      <c r="G360" s="645"/>
      <c r="H360" s="424" t="s">
        <v>1770</v>
      </c>
      <c r="I360" s="424" t="s">
        <v>485</v>
      </c>
      <c r="J360" s="429">
        <v>1</v>
      </c>
      <c r="K360" s="427">
        <v>40422</v>
      </c>
      <c r="L360" s="427">
        <v>40694</v>
      </c>
      <c r="M360" s="435">
        <f t="shared" si="137"/>
        <v>38.857142857142854</v>
      </c>
      <c r="N360" s="442" t="s">
        <v>1586</v>
      </c>
      <c r="O360" s="437">
        <v>1</v>
      </c>
      <c r="P360" s="440">
        <f t="shared" si="138"/>
        <v>1</v>
      </c>
      <c r="Q360" s="441">
        <f t="shared" si="139"/>
        <v>38.857142857142854</v>
      </c>
      <c r="R360" s="441">
        <f t="shared" si="140"/>
        <v>38.857142857142854</v>
      </c>
      <c r="S360" s="441">
        <f t="shared" si="136"/>
        <v>38.857142857142854</v>
      </c>
      <c r="T360" s="423"/>
      <c r="U360" s="423"/>
      <c r="V360" s="434" t="s">
        <v>2442</v>
      </c>
      <c r="W360" s="418">
        <f t="shared" si="134"/>
        <v>2</v>
      </c>
      <c r="X360" s="418">
        <f t="shared" si="133"/>
        <v>0</v>
      </c>
      <c r="Y360" s="410" t="str">
        <f t="shared" si="135"/>
        <v>CUMPLIDA</v>
      </c>
    </row>
    <row r="361" spans="1:25" ht="77.25" thickBot="1">
      <c r="A361" s="726"/>
      <c r="B361" s="729"/>
      <c r="C361" s="643"/>
      <c r="D361" s="643"/>
      <c r="E361" s="643"/>
      <c r="F361" s="649"/>
      <c r="G361" s="649"/>
      <c r="H361" s="512" t="s">
        <v>1771</v>
      </c>
      <c r="I361" s="512" t="s">
        <v>1772</v>
      </c>
      <c r="J361" s="521">
        <v>1</v>
      </c>
      <c r="K361" s="514">
        <v>40695</v>
      </c>
      <c r="L361" s="514">
        <v>40755</v>
      </c>
      <c r="M361" s="477">
        <f t="shared" si="137"/>
        <v>8.5714285714285712</v>
      </c>
      <c r="N361" s="509" t="s">
        <v>1586</v>
      </c>
      <c r="O361" s="479">
        <v>0</v>
      </c>
      <c r="P361" s="486">
        <f t="shared" si="138"/>
        <v>0</v>
      </c>
      <c r="Q361" s="487">
        <f t="shared" si="139"/>
        <v>0</v>
      </c>
      <c r="R361" s="487">
        <f t="shared" si="140"/>
        <v>0</v>
      </c>
      <c r="S361" s="487">
        <f t="shared" si="136"/>
        <v>8.5714285714285712</v>
      </c>
      <c r="T361" s="482"/>
      <c r="U361" s="482"/>
      <c r="V361" s="483" t="s">
        <v>2477</v>
      </c>
      <c r="W361" s="419">
        <f t="shared" si="134"/>
        <v>0</v>
      </c>
      <c r="X361" s="419">
        <f t="shared" si="133"/>
        <v>0</v>
      </c>
      <c r="Y361" s="411" t="str">
        <f t="shared" si="135"/>
        <v>VENCIDA</v>
      </c>
    </row>
    <row r="362" spans="1:25" ht="214.5" customHeight="1">
      <c r="A362" s="724">
        <v>20</v>
      </c>
      <c r="B362" s="727">
        <v>1102001</v>
      </c>
      <c r="C362" s="641" t="s">
        <v>1773</v>
      </c>
      <c r="D362" s="641" t="s">
        <v>1774</v>
      </c>
      <c r="E362" s="641" t="s">
        <v>1775</v>
      </c>
      <c r="F362" s="488" t="s">
        <v>1776</v>
      </c>
      <c r="G362" s="488" t="s">
        <v>1777</v>
      </c>
      <c r="H362" s="488" t="s">
        <v>1778</v>
      </c>
      <c r="I362" s="488" t="s">
        <v>485</v>
      </c>
      <c r="J362" s="489">
        <v>1</v>
      </c>
      <c r="K362" s="491">
        <v>40575</v>
      </c>
      <c r="L362" s="491">
        <v>40908</v>
      </c>
      <c r="M362" s="469">
        <f t="shared" si="137"/>
        <v>47.571428571428569</v>
      </c>
      <c r="N362" s="650" t="s">
        <v>1779</v>
      </c>
      <c r="O362" s="471">
        <v>0</v>
      </c>
      <c r="P362" s="484">
        <f t="shared" si="138"/>
        <v>0</v>
      </c>
      <c r="Q362" s="485">
        <f t="shared" si="139"/>
        <v>0</v>
      </c>
      <c r="R362" s="485">
        <f t="shared" si="140"/>
        <v>0</v>
      </c>
      <c r="S362" s="485">
        <f t="shared" si="136"/>
        <v>0</v>
      </c>
      <c r="T362" s="474"/>
      <c r="U362" s="474"/>
      <c r="V362" s="475"/>
      <c r="W362" s="420">
        <f t="shared" si="134"/>
        <v>0</v>
      </c>
      <c r="X362" s="420">
        <f t="shared" si="133"/>
        <v>1</v>
      </c>
      <c r="Y362" s="409" t="str">
        <f t="shared" si="135"/>
        <v>EN TERMINO</v>
      </c>
    </row>
    <row r="363" spans="1:25" ht="297" customHeight="1" thickBot="1">
      <c r="A363" s="730"/>
      <c r="B363" s="729"/>
      <c r="C363" s="643"/>
      <c r="D363" s="643"/>
      <c r="E363" s="643"/>
      <c r="F363" s="512" t="s">
        <v>1780</v>
      </c>
      <c r="G363" s="512" t="s">
        <v>1781</v>
      </c>
      <c r="H363" s="512" t="s">
        <v>1782</v>
      </c>
      <c r="I363" s="512" t="s">
        <v>179</v>
      </c>
      <c r="J363" s="522">
        <v>1</v>
      </c>
      <c r="K363" s="514">
        <v>40575</v>
      </c>
      <c r="L363" s="514">
        <v>40724</v>
      </c>
      <c r="M363" s="477">
        <f t="shared" si="137"/>
        <v>21.285714285714285</v>
      </c>
      <c r="N363" s="651"/>
      <c r="O363" s="479">
        <v>1</v>
      </c>
      <c r="P363" s="486">
        <f t="shared" si="138"/>
        <v>1</v>
      </c>
      <c r="Q363" s="487">
        <f t="shared" si="139"/>
        <v>21.285714285714285</v>
      </c>
      <c r="R363" s="487">
        <f t="shared" si="140"/>
        <v>21.285714285714285</v>
      </c>
      <c r="S363" s="487">
        <f t="shared" si="136"/>
        <v>21.285714285714285</v>
      </c>
      <c r="T363" s="482"/>
      <c r="U363" s="482"/>
      <c r="V363" s="483" t="s">
        <v>2433</v>
      </c>
      <c r="W363" s="419">
        <f t="shared" si="134"/>
        <v>2</v>
      </c>
      <c r="X363" s="419">
        <f t="shared" si="133"/>
        <v>0</v>
      </c>
      <c r="Y363" s="411" t="str">
        <f t="shared" si="135"/>
        <v>CUMPLIDA</v>
      </c>
    </row>
    <row r="364" spans="1:25" ht="112.5" customHeight="1">
      <c r="A364" s="724">
        <v>21</v>
      </c>
      <c r="B364" s="727">
        <v>1904001</v>
      </c>
      <c r="C364" s="641" t="s">
        <v>1783</v>
      </c>
      <c r="D364" s="641" t="s">
        <v>1784</v>
      </c>
      <c r="E364" s="641" t="s">
        <v>1785</v>
      </c>
      <c r="F364" s="488" t="s">
        <v>1786</v>
      </c>
      <c r="G364" s="488" t="s">
        <v>1787</v>
      </c>
      <c r="H364" s="488" t="s">
        <v>1788</v>
      </c>
      <c r="I364" s="488" t="s">
        <v>733</v>
      </c>
      <c r="J364" s="515">
        <v>1</v>
      </c>
      <c r="K364" s="491">
        <v>40466</v>
      </c>
      <c r="L364" s="491">
        <v>40542</v>
      </c>
      <c r="M364" s="469">
        <f t="shared" si="137"/>
        <v>10.857142857142858</v>
      </c>
      <c r="N364" s="650" t="s">
        <v>1586</v>
      </c>
      <c r="O364" s="471">
        <v>100</v>
      </c>
      <c r="P364" s="484">
        <f t="shared" si="138"/>
        <v>1</v>
      </c>
      <c r="Q364" s="485">
        <f t="shared" si="139"/>
        <v>10.857142857142858</v>
      </c>
      <c r="R364" s="485">
        <f t="shared" si="140"/>
        <v>10.857142857142858</v>
      </c>
      <c r="S364" s="485">
        <f t="shared" si="136"/>
        <v>10.857142857142858</v>
      </c>
      <c r="T364" s="474"/>
      <c r="U364" s="474"/>
      <c r="V364" s="475" t="s">
        <v>1702</v>
      </c>
      <c r="W364" s="420">
        <f t="shared" si="134"/>
        <v>2</v>
      </c>
      <c r="X364" s="420">
        <f t="shared" si="133"/>
        <v>0</v>
      </c>
      <c r="Y364" s="409" t="str">
        <f t="shared" si="135"/>
        <v>CUMPLIDA</v>
      </c>
    </row>
    <row r="365" spans="1:25" ht="38.25">
      <c r="A365" s="725"/>
      <c r="B365" s="728"/>
      <c r="C365" s="642"/>
      <c r="D365" s="642"/>
      <c r="E365" s="642"/>
      <c r="F365" s="645" t="s">
        <v>1789</v>
      </c>
      <c r="G365" s="645" t="str">
        <f>+G364</f>
        <v>Garantizar la confiabilidad en el proceso de expedición de los certificados por parte de los CRC, de acuerdo a los parámetros técnicos y a la capacidad máxima asignada por el Ministerio de Transporte y con ello, la mayor calidad del servicio a la ciudadanía.</v>
      </c>
      <c r="H365" s="424" t="s">
        <v>1704</v>
      </c>
      <c r="I365" s="424" t="s">
        <v>1589</v>
      </c>
      <c r="J365" s="425">
        <v>1</v>
      </c>
      <c r="K365" s="427">
        <v>40546</v>
      </c>
      <c r="L365" s="427">
        <v>40589</v>
      </c>
      <c r="M365" s="435">
        <f t="shared" si="137"/>
        <v>6.1428571428571432</v>
      </c>
      <c r="N365" s="862"/>
      <c r="O365" s="437">
        <v>1</v>
      </c>
      <c r="P365" s="440">
        <f t="shared" si="138"/>
        <v>1</v>
      </c>
      <c r="Q365" s="441">
        <f t="shared" si="139"/>
        <v>6.1428571428571432</v>
      </c>
      <c r="R365" s="441">
        <f t="shared" si="140"/>
        <v>6.1428571428571432</v>
      </c>
      <c r="S365" s="441">
        <f t="shared" si="136"/>
        <v>6.1428571428571432</v>
      </c>
      <c r="T365" s="423"/>
      <c r="U365" s="423"/>
      <c r="V365" s="434" t="s">
        <v>1790</v>
      </c>
      <c r="W365" s="418">
        <f t="shared" si="134"/>
        <v>2</v>
      </c>
      <c r="X365" s="418">
        <f t="shared" ref="X365:X428" si="141">IF(L365&lt;$Z$3,0,1)</f>
        <v>0</v>
      </c>
      <c r="Y365" s="410" t="str">
        <f t="shared" si="135"/>
        <v>CUMPLIDA</v>
      </c>
    </row>
    <row r="366" spans="1:25" ht="153">
      <c r="A366" s="725"/>
      <c r="B366" s="728"/>
      <c r="C366" s="642"/>
      <c r="D366" s="642"/>
      <c r="E366" s="642"/>
      <c r="F366" s="645"/>
      <c r="G366" s="645"/>
      <c r="H366" s="424" t="s">
        <v>1791</v>
      </c>
      <c r="I366" s="424" t="s">
        <v>1792</v>
      </c>
      <c r="J366" s="432">
        <v>1</v>
      </c>
      <c r="K366" s="427">
        <v>40527</v>
      </c>
      <c r="L366" s="427">
        <v>40663</v>
      </c>
      <c r="M366" s="435">
        <f t="shared" si="137"/>
        <v>19.428571428571427</v>
      </c>
      <c r="N366" s="862"/>
      <c r="O366" s="437">
        <v>1</v>
      </c>
      <c r="P366" s="440">
        <f t="shared" si="138"/>
        <v>1</v>
      </c>
      <c r="Q366" s="441">
        <f t="shared" si="139"/>
        <v>19.428571428571427</v>
      </c>
      <c r="R366" s="441">
        <f t="shared" si="140"/>
        <v>19.428571428571427</v>
      </c>
      <c r="S366" s="441">
        <f t="shared" si="136"/>
        <v>19.428571428571427</v>
      </c>
      <c r="T366" s="423"/>
      <c r="U366" s="423"/>
      <c r="V366" s="434"/>
      <c r="W366" s="418">
        <f t="shared" si="134"/>
        <v>2</v>
      </c>
      <c r="X366" s="418">
        <f t="shared" si="141"/>
        <v>0</v>
      </c>
      <c r="Y366" s="410" t="str">
        <f t="shared" si="135"/>
        <v>CUMPLIDA</v>
      </c>
    </row>
    <row r="367" spans="1:25" ht="38.25">
      <c r="A367" s="725"/>
      <c r="B367" s="728"/>
      <c r="C367" s="642"/>
      <c r="D367" s="642"/>
      <c r="E367" s="642"/>
      <c r="F367" s="645" t="s">
        <v>1793</v>
      </c>
      <c r="G367" s="645" t="s">
        <v>1794</v>
      </c>
      <c r="H367" s="424" t="s">
        <v>1593</v>
      </c>
      <c r="I367" s="424" t="s">
        <v>493</v>
      </c>
      <c r="J367" s="429">
        <v>1</v>
      </c>
      <c r="K367" s="427">
        <v>40548</v>
      </c>
      <c r="L367" s="427">
        <v>40594</v>
      </c>
      <c r="M367" s="435">
        <f t="shared" si="137"/>
        <v>6.5714285714285712</v>
      </c>
      <c r="N367" s="862"/>
      <c r="O367" s="437">
        <v>1</v>
      </c>
      <c r="P367" s="440">
        <f t="shared" si="138"/>
        <v>1</v>
      </c>
      <c r="Q367" s="441">
        <f t="shared" si="139"/>
        <v>6.5714285714285712</v>
      </c>
      <c r="R367" s="441">
        <f t="shared" si="140"/>
        <v>6.5714285714285712</v>
      </c>
      <c r="S367" s="441">
        <f t="shared" si="136"/>
        <v>6.5714285714285712</v>
      </c>
      <c r="T367" s="423"/>
      <c r="U367" s="423"/>
      <c r="V367" s="434"/>
      <c r="W367" s="418">
        <f t="shared" si="134"/>
        <v>2</v>
      </c>
      <c r="X367" s="418">
        <f t="shared" si="141"/>
        <v>0</v>
      </c>
      <c r="Y367" s="410" t="str">
        <f t="shared" si="135"/>
        <v>CUMPLIDA</v>
      </c>
    </row>
    <row r="368" spans="1:25" ht="63.75">
      <c r="A368" s="725"/>
      <c r="B368" s="728"/>
      <c r="C368" s="642"/>
      <c r="D368" s="642"/>
      <c r="E368" s="642"/>
      <c r="F368" s="645"/>
      <c r="G368" s="646"/>
      <c r="H368" s="424" t="s">
        <v>1595</v>
      </c>
      <c r="I368" s="424" t="s">
        <v>485</v>
      </c>
      <c r="J368" s="429">
        <v>1</v>
      </c>
      <c r="K368" s="427">
        <v>40595</v>
      </c>
      <c r="L368" s="427">
        <v>40632</v>
      </c>
      <c r="M368" s="435">
        <f t="shared" si="137"/>
        <v>5.2857142857142856</v>
      </c>
      <c r="N368" s="862"/>
      <c r="O368" s="437">
        <v>1</v>
      </c>
      <c r="P368" s="440">
        <f t="shared" si="138"/>
        <v>1</v>
      </c>
      <c r="Q368" s="441">
        <f t="shared" si="139"/>
        <v>5.2857142857142856</v>
      </c>
      <c r="R368" s="441">
        <f t="shared" si="140"/>
        <v>5.2857142857142856</v>
      </c>
      <c r="S368" s="441">
        <f t="shared" si="136"/>
        <v>5.2857142857142856</v>
      </c>
      <c r="T368" s="423"/>
      <c r="U368" s="423"/>
      <c r="V368" s="434" t="s">
        <v>1694</v>
      </c>
      <c r="W368" s="418">
        <f t="shared" si="134"/>
        <v>2</v>
      </c>
      <c r="X368" s="418">
        <f t="shared" si="141"/>
        <v>0</v>
      </c>
      <c r="Y368" s="410" t="str">
        <f t="shared" si="135"/>
        <v>CUMPLIDA</v>
      </c>
    </row>
    <row r="369" spans="1:25" ht="30.75" customHeight="1">
      <c r="A369" s="725"/>
      <c r="B369" s="728"/>
      <c r="C369" s="642"/>
      <c r="D369" s="642"/>
      <c r="E369" s="642"/>
      <c r="F369" s="645"/>
      <c r="G369" s="646"/>
      <c r="H369" s="424" t="s">
        <v>1596</v>
      </c>
      <c r="I369" s="424" t="s">
        <v>485</v>
      </c>
      <c r="J369" s="429">
        <v>1</v>
      </c>
      <c r="K369" s="427">
        <v>40634</v>
      </c>
      <c r="L369" s="427">
        <v>40663</v>
      </c>
      <c r="M369" s="435">
        <f t="shared" si="137"/>
        <v>4.1428571428571432</v>
      </c>
      <c r="N369" s="862"/>
      <c r="O369" s="437">
        <v>1</v>
      </c>
      <c r="P369" s="440">
        <f t="shared" si="138"/>
        <v>1</v>
      </c>
      <c r="Q369" s="441">
        <f t="shared" si="139"/>
        <v>4.1428571428571432</v>
      </c>
      <c r="R369" s="441">
        <f t="shared" si="140"/>
        <v>4.1428571428571432</v>
      </c>
      <c r="S369" s="441">
        <f t="shared" si="136"/>
        <v>4.1428571428571432</v>
      </c>
      <c r="T369" s="423"/>
      <c r="U369" s="423"/>
      <c r="V369" s="584" t="s">
        <v>2417</v>
      </c>
      <c r="W369" s="418">
        <f t="shared" si="134"/>
        <v>2</v>
      </c>
      <c r="X369" s="418">
        <f t="shared" si="141"/>
        <v>0</v>
      </c>
      <c r="Y369" s="410" t="str">
        <f t="shared" si="135"/>
        <v>CUMPLIDA</v>
      </c>
    </row>
    <row r="370" spans="1:25" ht="63.75">
      <c r="A370" s="725"/>
      <c r="B370" s="728"/>
      <c r="C370" s="642"/>
      <c r="D370" s="642"/>
      <c r="E370" s="642"/>
      <c r="F370" s="645"/>
      <c r="G370" s="646"/>
      <c r="H370" s="424" t="s">
        <v>1695</v>
      </c>
      <c r="I370" s="424" t="s">
        <v>1795</v>
      </c>
      <c r="J370" s="429">
        <v>1</v>
      </c>
      <c r="K370" s="427">
        <v>40664</v>
      </c>
      <c r="L370" s="427">
        <v>40693</v>
      </c>
      <c r="M370" s="435">
        <f t="shared" si="137"/>
        <v>4.1428571428571432</v>
      </c>
      <c r="N370" s="862"/>
      <c r="O370" s="437">
        <v>1</v>
      </c>
      <c r="P370" s="440">
        <f t="shared" si="138"/>
        <v>1</v>
      </c>
      <c r="Q370" s="441">
        <f t="shared" si="139"/>
        <v>4.1428571428571432</v>
      </c>
      <c r="R370" s="441">
        <f t="shared" si="140"/>
        <v>4.1428571428571432</v>
      </c>
      <c r="S370" s="441">
        <f t="shared" si="136"/>
        <v>4.1428571428571432</v>
      </c>
      <c r="T370" s="423"/>
      <c r="U370" s="423"/>
      <c r="V370" s="584" t="s">
        <v>2418</v>
      </c>
      <c r="W370" s="418">
        <f t="shared" si="134"/>
        <v>2</v>
      </c>
      <c r="X370" s="418">
        <f t="shared" si="141"/>
        <v>0</v>
      </c>
      <c r="Y370" s="410" t="str">
        <f t="shared" si="135"/>
        <v>CUMPLIDA</v>
      </c>
    </row>
    <row r="371" spans="1:25" ht="46.5" customHeight="1" thickBot="1">
      <c r="A371" s="726"/>
      <c r="B371" s="729"/>
      <c r="C371" s="643"/>
      <c r="D371" s="643"/>
      <c r="E371" s="643"/>
      <c r="F371" s="649"/>
      <c r="G371" s="648"/>
      <c r="H371" s="511" t="s">
        <v>1599</v>
      </c>
      <c r="I371" s="512" t="s">
        <v>485</v>
      </c>
      <c r="J371" s="513">
        <v>1</v>
      </c>
      <c r="K371" s="514">
        <v>40695</v>
      </c>
      <c r="L371" s="514">
        <v>40907</v>
      </c>
      <c r="M371" s="477">
        <f t="shared" si="137"/>
        <v>30.285714285714285</v>
      </c>
      <c r="N371" s="863"/>
      <c r="O371" s="479">
        <v>1</v>
      </c>
      <c r="P371" s="486">
        <f t="shared" si="138"/>
        <v>1</v>
      </c>
      <c r="Q371" s="487">
        <f t="shared" si="139"/>
        <v>30.285714285714285</v>
      </c>
      <c r="R371" s="487">
        <f t="shared" si="140"/>
        <v>0</v>
      </c>
      <c r="S371" s="487">
        <f t="shared" si="136"/>
        <v>0</v>
      </c>
      <c r="T371" s="482"/>
      <c r="U371" s="482"/>
      <c r="V371" s="584" t="s">
        <v>2418</v>
      </c>
      <c r="W371" s="419">
        <f t="shared" si="134"/>
        <v>2</v>
      </c>
      <c r="X371" s="419">
        <f t="shared" si="141"/>
        <v>1</v>
      </c>
      <c r="Y371" s="411" t="str">
        <f t="shared" si="135"/>
        <v>CUMPLIDA</v>
      </c>
    </row>
    <row r="372" spans="1:25" ht="342.75" customHeight="1">
      <c r="A372" s="724">
        <v>22</v>
      </c>
      <c r="B372" s="727">
        <v>1201003</v>
      </c>
      <c r="C372" s="641" t="s">
        <v>1796</v>
      </c>
      <c r="D372" s="641" t="s">
        <v>1683</v>
      </c>
      <c r="E372" s="641" t="s">
        <v>1797</v>
      </c>
      <c r="F372" s="488" t="s">
        <v>1698</v>
      </c>
      <c r="G372" s="488" t="s">
        <v>1699</v>
      </c>
      <c r="H372" s="488" t="s">
        <v>1798</v>
      </c>
      <c r="I372" s="488" t="s">
        <v>1167</v>
      </c>
      <c r="J372" s="515">
        <v>1</v>
      </c>
      <c r="K372" s="491">
        <v>40466</v>
      </c>
      <c r="L372" s="491">
        <v>40602</v>
      </c>
      <c r="M372" s="469">
        <f t="shared" si="137"/>
        <v>19.428571428571427</v>
      </c>
      <c r="N372" s="492" t="s">
        <v>1799</v>
      </c>
      <c r="O372" s="471">
        <v>100</v>
      </c>
      <c r="P372" s="484">
        <f t="shared" si="138"/>
        <v>1</v>
      </c>
      <c r="Q372" s="485">
        <f t="shared" si="139"/>
        <v>19.428571428571427</v>
      </c>
      <c r="R372" s="485">
        <f t="shared" si="140"/>
        <v>19.428571428571427</v>
      </c>
      <c r="S372" s="485">
        <f t="shared" si="136"/>
        <v>19.428571428571427</v>
      </c>
      <c r="T372" s="474"/>
      <c r="U372" s="474"/>
      <c r="V372" s="475" t="s">
        <v>1702</v>
      </c>
      <c r="W372" s="420">
        <f t="shared" si="134"/>
        <v>2</v>
      </c>
      <c r="X372" s="420">
        <f t="shared" si="141"/>
        <v>0</v>
      </c>
      <c r="Y372" s="409" t="str">
        <f t="shared" si="135"/>
        <v>CUMPLIDA</v>
      </c>
    </row>
    <row r="373" spans="1:25" ht="409.6" customHeight="1" thickBot="1">
      <c r="A373" s="726"/>
      <c r="B373" s="729"/>
      <c r="C373" s="643"/>
      <c r="D373" s="643"/>
      <c r="E373" s="643"/>
      <c r="F373" s="512" t="s">
        <v>1800</v>
      </c>
      <c r="G373" s="512" t="s">
        <v>1801</v>
      </c>
      <c r="H373" s="512" t="s">
        <v>1802</v>
      </c>
      <c r="I373" s="512" t="s">
        <v>1589</v>
      </c>
      <c r="J373" s="516">
        <v>1</v>
      </c>
      <c r="K373" s="514">
        <v>40497</v>
      </c>
      <c r="L373" s="514">
        <v>40574</v>
      </c>
      <c r="M373" s="477">
        <f t="shared" si="137"/>
        <v>11</v>
      </c>
      <c r="N373" s="509" t="s">
        <v>1799</v>
      </c>
      <c r="O373" s="479">
        <v>1</v>
      </c>
      <c r="P373" s="486">
        <f t="shared" si="138"/>
        <v>1</v>
      </c>
      <c r="Q373" s="487">
        <f t="shared" si="139"/>
        <v>11</v>
      </c>
      <c r="R373" s="487">
        <f t="shared" si="140"/>
        <v>11</v>
      </c>
      <c r="S373" s="487">
        <f t="shared" si="136"/>
        <v>11</v>
      </c>
      <c r="T373" s="482"/>
      <c r="U373" s="482"/>
      <c r="V373" s="483" t="s">
        <v>1690</v>
      </c>
      <c r="W373" s="419">
        <f t="shared" si="134"/>
        <v>2</v>
      </c>
      <c r="X373" s="419">
        <f t="shared" si="141"/>
        <v>0</v>
      </c>
      <c r="Y373" s="411" t="str">
        <f t="shared" si="135"/>
        <v>CUMPLIDA</v>
      </c>
    </row>
    <row r="374" spans="1:25" ht="409.6" thickBot="1">
      <c r="A374" s="493">
        <v>23</v>
      </c>
      <c r="B374" s="494">
        <v>1404004</v>
      </c>
      <c r="C374" s="495" t="s">
        <v>1803</v>
      </c>
      <c r="D374" s="495" t="s">
        <v>1804</v>
      </c>
      <c r="E374" s="495" t="s">
        <v>1805</v>
      </c>
      <c r="F374" s="193" t="s">
        <v>1806</v>
      </c>
      <c r="G374" s="193" t="s">
        <v>1807</v>
      </c>
      <c r="H374" s="193" t="s">
        <v>1808</v>
      </c>
      <c r="I374" s="193" t="s">
        <v>1809</v>
      </c>
      <c r="J374" s="523">
        <v>1</v>
      </c>
      <c r="K374" s="524">
        <v>40574</v>
      </c>
      <c r="L374" s="524">
        <v>40908</v>
      </c>
      <c r="M374" s="498">
        <f t="shared" si="137"/>
        <v>47.714285714285715</v>
      </c>
      <c r="N374" s="525" t="s">
        <v>1810</v>
      </c>
      <c r="O374" s="500">
        <v>0</v>
      </c>
      <c r="P374" s="501">
        <f t="shared" si="138"/>
        <v>0</v>
      </c>
      <c r="Q374" s="502">
        <f t="shared" si="139"/>
        <v>0</v>
      </c>
      <c r="R374" s="502">
        <f t="shared" si="140"/>
        <v>0</v>
      </c>
      <c r="S374" s="502">
        <f t="shared" si="136"/>
        <v>0</v>
      </c>
      <c r="T374" s="503"/>
      <c r="U374" s="503"/>
      <c r="V374" s="504" t="s">
        <v>1811</v>
      </c>
      <c r="W374" s="505">
        <f t="shared" si="134"/>
        <v>0</v>
      </c>
      <c r="X374" s="505">
        <f t="shared" si="141"/>
        <v>1</v>
      </c>
      <c r="Y374" s="151" t="str">
        <f t="shared" si="135"/>
        <v>EN TERMINO</v>
      </c>
    </row>
    <row r="375" spans="1:25" ht="211.5" customHeight="1">
      <c r="A375" s="724">
        <v>24</v>
      </c>
      <c r="B375" s="727">
        <v>2202002</v>
      </c>
      <c r="C375" s="526" t="s">
        <v>1812</v>
      </c>
      <c r="D375" s="641"/>
      <c r="E375" s="641"/>
      <c r="F375" s="488" t="s">
        <v>1813</v>
      </c>
      <c r="G375" s="488" t="s">
        <v>1814</v>
      </c>
      <c r="H375" s="488" t="s">
        <v>1815</v>
      </c>
      <c r="I375" s="488" t="s">
        <v>1816</v>
      </c>
      <c r="J375" s="515">
        <v>1</v>
      </c>
      <c r="K375" s="491">
        <v>40570</v>
      </c>
      <c r="L375" s="491">
        <v>40908</v>
      </c>
      <c r="M375" s="469">
        <f t="shared" si="137"/>
        <v>48.285714285714285</v>
      </c>
      <c r="N375" s="527" t="s">
        <v>1817</v>
      </c>
      <c r="O375" s="471">
        <v>0</v>
      </c>
      <c r="P375" s="484">
        <f t="shared" si="138"/>
        <v>0</v>
      </c>
      <c r="Q375" s="485">
        <f t="shared" si="139"/>
        <v>0</v>
      </c>
      <c r="R375" s="485">
        <f t="shared" si="140"/>
        <v>0</v>
      </c>
      <c r="S375" s="485">
        <f t="shared" si="136"/>
        <v>0</v>
      </c>
      <c r="T375" s="474"/>
      <c r="U375" s="474"/>
      <c r="V375" s="475"/>
      <c r="W375" s="420">
        <f t="shared" si="134"/>
        <v>0</v>
      </c>
      <c r="X375" s="420">
        <f t="shared" si="141"/>
        <v>1</v>
      </c>
      <c r="Y375" s="409" t="str">
        <f t="shared" si="135"/>
        <v>EN TERMINO</v>
      </c>
    </row>
    <row r="376" spans="1:25" ht="114.75">
      <c r="A376" s="725"/>
      <c r="B376" s="728"/>
      <c r="C376" s="444" t="s">
        <v>1818</v>
      </c>
      <c r="D376" s="642"/>
      <c r="E376" s="642"/>
      <c r="F376" s="424" t="s">
        <v>1819</v>
      </c>
      <c r="G376" s="424" t="s">
        <v>1814</v>
      </c>
      <c r="H376" s="424" t="s">
        <v>1820</v>
      </c>
      <c r="I376" s="424" t="s">
        <v>1395</v>
      </c>
      <c r="J376" s="432">
        <v>1</v>
      </c>
      <c r="K376" s="427">
        <v>40570</v>
      </c>
      <c r="L376" s="427">
        <v>40908</v>
      </c>
      <c r="M376" s="435">
        <f t="shared" si="137"/>
        <v>48.285714285714285</v>
      </c>
      <c r="N376" s="443" t="s">
        <v>1817</v>
      </c>
      <c r="O376" s="437">
        <v>0</v>
      </c>
      <c r="P376" s="440">
        <f t="shared" si="138"/>
        <v>0</v>
      </c>
      <c r="Q376" s="441">
        <f t="shared" si="139"/>
        <v>0</v>
      </c>
      <c r="R376" s="441">
        <f t="shared" si="140"/>
        <v>0</v>
      </c>
      <c r="S376" s="441">
        <f t="shared" si="136"/>
        <v>0</v>
      </c>
      <c r="T376" s="423"/>
      <c r="U376" s="423"/>
      <c r="V376" s="434"/>
      <c r="W376" s="418">
        <f t="shared" si="134"/>
        <v>0</v>
      </c>
      <c r="X376" s="418">
        <f t="shared" si="141"/>
        <v>1</v>
      </c>
      <c r="Y376" s="410" t="str">
        <f t="shared" si="135"/>
        <v>EN TERMINO</v>
      </c>
    </row>
    <row r="377" spans="1:25" ht="171" customHeight="1">
      <c r="A377" s="725"/>
      <c r="B377" s="728"/>
      <c r="C377" s="444" t="s">
        <v>1821</v>
      </c>
      <c r="D377" s="642"/>
      <c r="E377" s="642"/>
      <c r="F377" s="424" t="s">
        <v>1822</v>
      </c>
      <c r="G377" s="424" t="s">
        <v>1814</v>
      </c>
      <c r="H377" s="424" t="s">
        <v>1823</v>
      </c>
      <c r="I377" s="424" t="s">
        <v>1824</v>
      </c>
      <c r="J377" s="432">
        <v>1</v>
      </c>
      <c r="K377" s="427">
        <v>40570</v>
      </c>
      <c r="L377" s="427">
        <v>40908</v>
      </c>
      <c r="M377" s="435">
        <f t="shared" si="137"/>
        <v>48.285714285714285</v>
      </c>
      <c r="N377" s="443" t="s">
        <v>1817</v>
      </c>
      <c r="O377" s="437">
        <v>0</v>
      </c>
      <c r="P377" s="440">
        <f t="shared" si="138"/>
        <v>0</v>
      </c>
      <c r="Q377" s="441">
        <f t="shared" si="139"/>
        <v>0</v>
      </c>
      <c r="R377" s="441">
        <f t="shared" si="140"/>
        <v>0</v>
      </c>
      <c r="S377" s="441">
        <f t="shared" si="136"/>
        <v>0</v>
      </c>
      <c r="T377" s="423"/>
      <c r="U377" s="423"/>
      <c r="V377" s="434"/>
      <c r="W377" s="418">
        <f t="shared" si="134"/>
        <v>0</v>
      </c>
      <c r="X377" s="418">
        <f t="shared" si="141"/>
        <v>1</v>
      </c>
      <c r="Y377" s="410" t="str">
        <f t="shared" si="135"/>
        <v>EN TERMINO</v>
      </c>
    </row>
    <row r="378" spans="1:25" ht="204.75" customHeight="1" thickBot="1">
      <c r="A378" s="726"/>
      <c r="B378" s="729"/>
      <c r="C378" s="528" t="s">
        <v>1825</v>
      </c>
      <c r="D378" s="643"/>
      <c r="E378" s="643"/>
      <c r="F378" s="512" t="s">
        <v>1826</v>
      </c>
      <c r="G378" s="512" t="s">
        <v>1814</v>
      </c>
      <c r="H378" s="512" t="s">
        <v>1827</v>
      </c>
      <c r="I378" s="512" t="s">
        <v>1828</v>
      </c>
      <c r="J378" s="522">
        <v>1</v>
      </c>
      <c r="K378" s="514">
        <v>40575</v>
      </c>
      <c r="L378" s="514">
        <v>40908</v>
      </c>
      <c r="M378" s="477">
        <f t="shared" si="137"/>
        <v>47.571428571428569</v>
      </c>
      <c r="N378" s="529" t="s">
        <v>1817</v>
      </c>
      <c r="O378" s="479">
        <v>0</v>
      </c>
      <c r="P378" s="486">
        <f t="shared" si="138"/>
        <v>0</v>
      </c>
      <c r="Q378" s="487">
        <f t="shared" si="139"/>
        <v>0</v>
      </c>
      <c r="R378" s="487">
        <f t="shared" si="140"/>
        <v>0</v>
      </c>
      <c r="S378" s="487">
        <f t="shared" si="136"/>
        <v>0</v>
      </c>
      <c r="T378" s="482"/>
      <c r="U378" s="482"/>
      <c r="V378" s="483"/>
      <c r="W378" s="419">
        <f t="shared" si="134"/>
        <v>0</v>
      </c>
      <c r="X378" s="419">
        <f t="shared" si="141"/>
        <v>1</v>
      </c>
      <c r="Y378" s="411" t="str">
        <f t="shared" si="135"/>
        <v>EN TERMINO</v>
      </c>
    </row>
    <row r="379" spans="1:25" ht="255.75" thickBot="1">
      <c r="A379" s="493">
        <v>25</v>
      </c>
      <c r="B379" s="494">
        <v>2202002</v>
      </c>
      <c r="C379" s="495" t="s">
        <v>1829</v>
      </c>
      <c r="D379" s="495" t="s">
        <v>1830</v>
      </c>
      <c r="E379" s="495" t="s">
        <v>1831</v>
      </c>
      <c r="F379" s="193" t="s">
        <v>1832</v>
      </c>
      <c r="G379" s="193" t="s">
        <v>1833</v>
      </c>
      <c r="H379" s="193" t="s">
        <v>1834</v>
      </c>
      <c r="I379" s="193" t="s">
        <v>1835</v>
      </c>
      <c r="J379" s="191">
        <v>1</v>
      </c>
      <c r="K379" s="524">
        <v>40575</v>
      </c>
      <c r="L379" s="524">
        <v>40908</v>
      </c>
      <c r="M379" s="498">
        <f t="shared" si="137"/>
        <v>47.571428571428569</v>
      </c>
      <c r="N379" s="530" t="s">
        <v>1817</v>
      </c>
      <c r="O379" s="500">
        <v>0</v>
      </c>
      <c r="P379" s="501">
        <f t="shared" si="138"/>
        <v>0</v>
      </c>
      <c r="Q379" s="502">
        <f t="shared" si="139"/>
        <v>0</v>
      </c>
      <c r="R379" s="502">
        <f t="shared" si="140"/>
        <v>0</v>
      </c>
      <c r="S379" s="502">
        <f t="shared" si="136"/>
        <v>0</v>
      </c>
      <c r="T379" s="503"/>
      <c r="U379" s="503"/>
      <c r="V379" s="504"/>
      <c r="W379" s="505">
        <f t="shared" si="134"/>
        <v>0</v>
      </c>
      <c r="X379" s="505">
        <f t="shared" si="141"/>
        <v>1</v>
      </c>
      <c r="Y379" s="151" t="str">
        <f t="shared" si="135"/>
        <v>EN TERMINO</v>
      </c>
    </row>
    <row r="380" spans="1:25" ht="409.6" thickBot="1">
      <c r="A380" s="493">
        <v>26</v>
      </c>
      <c r="B380" s="494">
        <v>2202002</v>
      </c>
      <c r="C380" s="531" t="s">
        <v>1836</v>
      </c>
      <c r="D380" s="531" t="s">
        <v>1837</v>
      </c>
      <c r="E380" s="531" t="s">
        <v>1838</v>
      </c>
      <c r="F380" s="532" t="s">
        <v>1839</v>
      </c>
      <c r="G380" s="532" t="s">
        <v>1840</v>
      </c>
      <c r="H380" s="532" t="s">
        <v>1841</v>
      </c>
      <c r="I380" s="193" t="s">
        <v>1842</v>
      </c>
      <c r="J380" s="191">
        <v>1</v>
      </c>
      <c r="K380" s="524">
        <v>40575</v>
      </c>
      <c r="L380" s="524">
        <v>40908</v>
      </c>
      <c r="M380" s="498">
        <f t="shared" si="137"/>
        <v>47.571428571428569</v>
      </c>
      <c r="N380" s="530" t="s">
        <v>1817</v>
      </c>
      <c r="O380" s="500">
        <v>0</v>
      </c>
      <c r="P380" s="501">
        <f t="shared" si="138"/>
        <v>0</v>
      </c>
      <c r="Q380" s="502">
        <f t="shared" si="139"/>
        <v>0</v>
      </c>
      <c r="R380" s="502">
        <f t="shared" si="140"/>
        <v>0</v>
      </c>
      <c r="S380" s="502">
        <f t="shared" si="136"/>
        <v>0</v>
      </c>
      <c r="T380" s="503"/>
      <c r="U380" s="503"/>
      <c r="V380" s="504"/>
      <c r="W380" s="505">
        <f t="shared" si="134"/>
        <v>0</v>
      </c>
      <c r="X380" s="505">
        <f t="shared" si="141"/>
        <v>1</v>
      </c>
      <c r="Y380" s="151" t="str">
        <f t="shared" si="135"/>
        <v>EN TERMINO</v>
      </c>
    </row>
    <row r="381" spans="1:25" ht="234.75" customHeight="1" thickBot="1">
      <c r="A381" s="493">
        <v>27</v>
      </c>
      <c r="B381" s="494">
        <v>2202001</v>
      </c>
      <c r="C381" s="495" t="s">
        <v>1843</v>
      </c>
      <c r="D381" s="495" t="s">
        <v>1844</v>
      </c>
      <c r="E381" s="495" t="s">
        <v>1845</v>
      </c>
      <c r="F381" s="193" t="s">
        <v>1846</v>
      </c>
      <c r="G381" s="193" t="s">
        <v>1847</v>
      </c>
      <c r="H381" s="193" t="s">
        <v>1848</v>
      </c>
      <c r="I381" s="193" t="s">
        <v>1849</v>
      </c>
      <c r="J381" s="191">
        <v>1</v>
      </c>
      <c r="K381" s="524">
        <v>40603</v>
      </c>
      <c r="L381" s="524">
        <v>40877</v>
      </c>
      <c r="M381" s="498">
        <f t="shared" si="137"/>
        <v>39.142857142857146</v>
      </c>
      <c r="N381" s="530" t="s">
        <v>1817</v>
      </c>
      <c r="O381" s="500">
        <v>0</v>
      </c>
      <c r="P381" s="501">
        <f t="shared" si="138"/>
        <v>0</v>
      </c>
      <c r="Q381" s="502">
        <f t="shared" si="139"/>
        <v>0</v>
      </c>
      <c r="R381" s="502">
        <f t="shared" si="140"/>
        <v>0</v>
      </c>
      <c r="S381" s="502">
        <f t="shared" si="136"/>
        <v>0</v>
      </c>
      <c r="T381" s="503"/>
      <c r="U381" s="503"/>
      <c r="V381" s="504"/>
      <c r="W381" s="505">
        <f t="shared" si="134"/>
        <v>0</v>
      </c>
      <c r="X381" s="505">
        <f t="shared" si="141"/>
        <v>1</v>
      </c>
      <c r="Y381" s="151" t="str">
        <f t="shared" si="135"/>
        <v>EN TERMINO</v>
      </c>
    </row>
    <row r="382" spans="1:25" ht="216.75" customHeight="1" thickBot="1">
      <c r="A382" s="493">
        <v>28</v>
      </c>
      <c r="B382" s="494">
        <v>0</v>
      </c>
      <c r="C382" s="495" t="s">
        <v>1850</v>
      </c>
      <c r="D382" s="495" t="s">
        <v>1851</v>
      </c>
      <c r="E382" s="495" t="s">
        <v>1852</v>
      </c>
      <c r="F382" s="533" t="s">
        <v>1853</v>
      </c>
      <c r="G382" s="533" t="s">
        <v>1854</v>
      </c>
      <c r="H382" s="534" t="s">
        <v>1855</v>
      </c>
      <c r="I382" s="535" t="s">
        <v>1856</v>
      </c>
      <c r="J382" s="191">
        <v>1</v>
      </c>
      <c r="K382" s="524">
        <v>40575</v>
      </c>
      <c r="L382" s="524">
        <v>40908</v>
      </c>
      <c r="M382" s="498">
        <f t="shared" si="137"/>
        <v>47.571428571428569</v>
      </c>
      <c r="N382" s="530" t="s">
        <v>1817</v>
      </c>
      <c r="O382" s="500">
        <v>0</v>
      </c>
      <c r="P382" s="501">
        <f t="shared" si="138"/>
        <v>0</v>
      </c>
      <c r="Q382" s="502">
        <f t="shared" si="139"/>
        <v>0</v>
      </c>
      <c r="R382" s="502">
        <f t="shared" si="140"/>
        <v>0</v>
      </c>
      <c r="S382" s="502">
        <f t="shared" si="136"/>
        <v>0</v>
      </c>
      <c r="T382" s="503"/>
      <c r="U382" s="503"/>
      <c r="V382" s="504"/>
      <c r="W382" s="505">
        <f t="shared" si="134"/>
        <v>0</v>
      </c>
      <c r="X382" s="505">
        <f t="shared" si="141"/>
        <v>1</v>
      </c>
      <c r="Y382" s="151" t="str">
        <f t="shared" si="135"/>
        <v>EN TERMINO</v>
      </c>
    </row>
    <row r="383" spans="1:25" ht="191.25">
      <c r="A383" s="724">
        <v>29</v>
      </c>
      <c r="B383" s="727">
        <v>2202001</v>
      </c>
      <c r="C383" s="641" t="s">
        <v>1857</v>
      </c>
      <c r="D383" s="641" t="s">
        <v>1858</v>
      </c>
      <c r="E383" s="641" t="s">
        <v>1859</v>
      </c>
      <c r="F383" s="644" t="s">
        <v>1860</v>
      </c>
      <c r="G383" s="644" t="s">
        <v>1861</v>
      </c>
      <c r="H383" s="488" t="s">
        <v>1862</v>
      </c>
      <c r="I383" s="489" t="s">
        <v>485</v>
      </c>
      <c r="J383" s="489">
        <v>1</v>
      </c>
      <c r="K383" s="491">
        <v>40546</v>
      </c>
      <c r="L383" s="491">
        <v>40617</v>
      </c>
      <c r="M383" s="469">
        <f t="shared" si="137"/>
        <v>10.142857142857142</v>
      </c>
      <c r="N383" s="492" t="s">
        <v>1863</v>
      </c>
      <c r="O383" s="471">
        <v>1</v>
      </c>
      <c r="P383" s="484">
        <f t="shared" si="138"/>
        <v>1</v>
      </c>
      <c r="Q383" s="485">
        <f t="shared" si="139"/>
        <v>10.142857142857142</v>
      </c>
      <c r="R383" s="485">
        <f t="shared" si="140"/>
        <v>10.142857142857142</v>
      </c>
      <c r="S383" s="485">
        <f t="shared" si="136"/>
        <v>10.142857142857142</v>
      </c>
      <c r="T383" s="474"/>
      <c r="U383" s="474"/>
      <c r="V383" s="475" t="s">
        <v>1864</v>
      </c>
      <c r="W383" s="420">
        <f t="shared" si="134"/>
        <v>2</v>
      </c>
      <c r="X383" s="420">
        <f t="shared" si="141"/>
        <v>0</v>
      </c>
      <c r="Y383" s="409" t="str">
        <f t="shared" si="135"/>
        <v>CUMPLIDA</v>
      </c>
    </row>
    <row r="384" spans="1:25" ht="76.5">
      <c r="A384" s="725"/>
      <c r="B384" s="728"/>
      <c r="C384" s="642"/>
      <c r="D384" s="642"/>
      <c r="E384" s="642"/>
      <c r="F384" s="645"/>
      <c r="G384" s="645"/>
      <c r="H384" s="424" t="s">
        <v>1865</v>
      </c>
      <c r="I384" s="425" t="s">
        <v>485</v>
      </c>
      <c r="J384" s="425">
        <v>1</v>
      </c>
      <c r="K384" s="427">
        <v>40546</v>
      </c>
      <c r="L384" s="427">
        <v>40617</v>
      </c>
      <c r="M384" s="435">
        <f>(L384-K384)/7</f>
        <v>10.142857142857142</v>
      </c>
      <c r="N384" s="442" t="s">
        <v>1863</v>
      </c>
      <c r="O384" s="437">
        <v>1</v>
      </c>
      <c r="P384" s="440">
        <f t="shared" si="138"/>
        <v>1</v>
      </c>
      <c r="Q384" s="441">
        <f t="shared" si="139"/>
        <v>10.142857142857142</v>
      </c>
      <c r="R384" s="441">
        <f t="shared" si="140"/>
        <v>10.142857142857142</v>
      </c>
      <c r="S384" s="441">
        <f t="shared" si="136"/>
        <v>10.142857142857142</v>
      </c>
      <c r="T384" s="423"/>
      <c r="U384" s="423"/>
      <c r="V384" s="434" t="s">
        <v>1866</v>
      </c>
      <c r="W384" s="418">
        <f t="shared" si="134"/>
        <v>2</v>
      </c>
      <c r="X384" s="418">
        <f t="shared" si="141"/>
        <v>0</v>
      </c>
      <c r="Y384" s="410" t="str">
        <f t="shared" si="135"/>
        <v>CUMPLIDA</v>
      </c>
    </row>
    <row r="385" spans="1:25" ht="115.5" customHeight="1" thickBot="1">
      <c r="A385" s="726"/>
      <c r="B385" s="729"/>
      <c r="C385" s="643"/>
      <c r="D385" s="643"/>
      <c r="E385" s="643"/>
      <c r="F385" s="649"/>
      <c r="G385" s="649"/>
      <c r="H385" s="512" t="s">
        <v>1867</v>
      </c>
      <c r="I385" s="516" t="s">
        <v>1868</v>
      </c>
      <c r="J385" s="536">
        <v>1</v>
      </c>
      <c r="K385" s="514">
        <v>40618</v>
      </c>
      <c r="L385" s="514">
        <v>40755</v>
      </c>
      <c r="M385" s="477">
        <f>(L385-K385)/7</f>
        <v>19.571428571428573</v>
      </c>
      <c r="N385" s="509" t="s">
        <v>1863</v>
      </c>
      <c r="O385" s="479">
        <v>1</v>
      </c>
      <c r="P385" s="486">
        <f t="shared" si="138"/>
        <v>1</v>
      </c>
      <c r="Q385" s="487">
        <f t="shared" si="139"/>
        <v>19.571428571428573</v>
      </c>
      <c r="R385" s="487">
        <f t="shared" si="140"/>
        <v>19.571428571428573</v>
      </c>
      <c r="S385" s="487">
        <f t="shared" si="136"/>
        <v>19.571428571428573</v>
      </c>
      <c r="T385" s="482"/>
      <c r="U385" s="482"/>
      <c r="V385" s="483" t="s">
        <v>2443</v>
      </c>
      <c r="W385" s="419">
        <f t="shared" si="134"/>
        <v>2</v>
      </c>
      <c r="X385" s="419">
        <f t="shared" si="141"/>
        <v>0</v>
      </c>
      <c r="Y385" s="411" t="str">
        <f t="shared" si="135"/>
        <v>CUMPLIDA</v>
      </c>
    </row>
    <row r="386" spans="1:25" ht="261.75" customHeight="1">
      <c r="A386" s="724">
        <v>30</v>
      </c>
      <c r="B386" s="727">
        <v>2202001</v>
      </c>
      <c r="C386" s="641" t="s">
        <v>1869</v>
      </c>
      <c r="D386" s="641" t="s">
        <v>1870</v>
      </c>
      <c r="E386" s="641" t="s">
        <v>1871</v>
      </c>
      <c r="F386" s="644" t="s">
        <v>1872</v>
      </c>
      <c r="G386" s="644" t="s">
        <v>1861</v>
      </c>
      <c r="H386" s="537" t="s">
        <v>1873</v>
      </c>
      <c r="I386" s="489" t="s">
        <v>485</v>
      </c>
      <c r="J386" s="489">
        <v>1</v>
      </c>
      <c r="K386" s="491">
        <v>40546</v>
      </c>
      <c r="L386" s="491">
        <v>40617</v>
      </c>
      <c r="M386" s="469">
        <f t="shared" si="137"/>
        <v>10.142857142857142</v>
      </c>
      <c r="N386" s="492" t="s">
        <v>1863</v>
      </c>
      <c r="O386" s="471">
        <v>1</v>
      </c>
      <c r="P386" s="484">
        <f t="shared" si="138"/>
        <v>1</v>
      </c>
      <c r="Q386" s="485">
        <f t="shared" si="139"/>
        <v>10.142857142857142</v>
      </c>
      <c r="R386" s="485">
        <f t="shared" si="140"/>
        <v>10.142857142857142</v>
      </c>
      <c r="S386" s="485">
        <f t="shared" si="136"/>
        <v>10.142857142857142</v>
      </c>
      <c r="T386" s="474"/>
      <c r="U386" s="474"/>
      <c r="V386" s="475" t="s">
        <v>1874</v>
      </c>
      <c r="W386" s="420">
        <f t="shared" si="134"/>
        <v>2</v>
      </c>
      <c r="X386" s="420">
        <f t="shared" si="141"/>
        <v>0</v>
      </c>
      <c r="Y386" s="409" t="str">
        <f t="shared" si="135"/>
        <v>CUMPLIDA</v>
      </c>
    </row>
    <row r="387" spans="1:25" ht="76.5">
      <c r="A387" s="725"/>
      <c r="B387" s="728"/>
      <c r="C387" s="642"/>
      <c r="D387" s="642"/>
      <c r="E387" s="642"/>
      <c r="F387" s="645"/>
      <c r="G387" s="645"/>
      <c r="H387" s="424" t="s">
        <v>1865</v>
      </c>
      <c r="I387" s="425" t="s">
        <v>485</v>
      </c>
      <c r="J387" s="425">
        <v>1</v>
      </c>
      <c r="K387" s="427">
        <v>40546</v>
      </c>
      <c r="L387" s="427">
        <v>40617</v>
      </c>
      <c r="M387" s="435">
        <f t="shared" si="137"/>
        <v>10.142857142857142</v>
      </c>
      <c r="N387" s="442" t="s">
        <v>1863</v>
      </c>
      <c r="O387" s="437">
        <v>1</v>
      </c>
      <c r="P387" s="440">
        <f t="shared" si="138"/>
        <v>1</v>
      </c>
      <c r="Q387" s="441">
        <f t="shared" si="139"/>
        <v>10.142857142857142</v>
      </c>
      <c r="R387" s="441">
        <f t="shared" si="140"/>
        <v>10.142857142857142</v>
      </c>
      <c r="S387" s="441">
        <f t="shared" si="136"/>
        <v>10.142857142857142</v>
      </c>
      <c r="T387" s="423"/>
      <c r="U387" s="423"/>
      <c r="V387" s="434" t="s">
        <v>1866</v>
      </c>
      <c r="W387" s="418">
        <f t="shared" si="134"/>
        <v>2</v>
      </c>
      <c r="X387" s="418">
        <f t="shared" si="141"/>
        <v>0</v>
      </c>
      <c r="Y387" s="410" t="str">
        <f t="shared" si="135"/>
        <v>CUMPLIDA</v>
      </c>
    </row>
    <row r="388" spans="1:25" ht="128.25" thickBot="1">
      <c r="A388" s="726"/>
      <c r="B388" s="729"/>
      <c r="C388" s="643"/>
      <c r="D388" s="643"/>
      <c r="E388" s="643"/>
      <c r="F388" s="649"/>
      <c r="G388" s="649"/>
      <c r="H388" s="512" t="s">
        <v>1867</v>
      </c>
      <c r="I388" s="516" t="s">
        <v>1868</v>
      </c>
      <c r="J388" s="516">
        <v>1</v>
      </c>
      <c r="K388" s="514">
        <v>40618</v>
      </c>
      <c r="L388" s="514">
        <v>40755</v>
      </c>
      <c r="M388" s="477">
        <f t="shared" si="137"/>
        <v>19.571428571428573</v>
      </c>
      <c r="N388" s="509" t="s">
        <v>1863</v>
      </c>
      <c r="O388" s="479">
        <v>1</v>
      </c>
      <c r="P388" s="486">
        <f t="shared" si="138"/>
        <v>1</v>
      </c>
      <c r="Q388" s="487">
        <f t="shared" si="139"/>
        <v>19.571428571428573</v>
      </c>
      <c r="R388" s="487">
        <f t="shared" si="140"/>
        <v>19.571428571428573</v>
      </c>
      <c r="S388" s="487">
        <f t="shared" si="136"/>
        <v>19.571428571428573</v>
      </c>
      <c r="T388" s="482"/>
      <c r="U388" s="482"/>
      <c r="V388" s="483" t="s">
        <v>2443</v>
      </c>
      <c r="W388" s="419">
        <f t="shared" si="134"/>
        <v>2</v>
      </c>
      <c r="X388" s="419">
        <f t="shared" si="141"/>
        <v>0</v>
      </c>
      <c r="Y388" s="411" t="str">
        <f t="shared" si="135"/>
        <v>CUMPLIDA</v>
      </c>
    </row>
    <row r="389" spans="1:25" ht="51">
      <c r="A389" s="864">
        <v>31</v>
      </c>
      <c r="B389" s="867">
        <v>2202001</v>
      </c>
      <c r="C389" s="870" t="s">
        <v>1875</v>
      </c>
      <c r="D389" s="870" t="s">
        <v>1876</v>
      </c>
      <c r="E389" s="870" t="s">
        <v>1877</v>
      </c>
      <c r="F389" s="647" t="s">
        <v>1878</v>
      </c>
      <c r="G389" s="647" t="s">
        <v>1879</v>
      </c>
      <c r="H389" s="391" t="s">
        <v>1880</v>
      </c>
      <c r="I389" s="391" t="s">
        <v>1881</v>
      </c>
      <c r="J389" s="393">
        <v>1</v>
      </c>
      <c r="K389" s="468">
        <v>40544</v>
      </c>
      <c r="L389" s="468">
        <v>40695</v>
      </c>
      <c r="M389" s="469">
        <f t="shared" si="137"/>
        <v>21.571428571428573</v>
      </c>
      <c r="N389" s="652" t="s">
        <v>1882</v>
      </c>
      <c r="O389" s="471">
        <v>1</v>
      </c>
      <c r="P389" s="484">
        <f t="shared" si="138"/>
        <v>1</v>
      </c>
      <c r="Q389" s="485">
        <f t="shared" si="139"/>
        <v>21.571428571428573</v>
      </c>
      <c r="R389" s="485">
        <f t="shared" si="140"/>
        <v>21.571428571428573</v>
      </c>
      <c r="S389" s="485">
        <f t="shared" si="136"/>
        <v>21.571428571428573</v>
      </c>
      <c r="T389" s="474"/>
      <c r="U389" s="474"/>
      <c r="V389" s="475"/>
      <c r="W389" s="420">
        <f t="shared" si="134"/>
        <v>2</v>
      </c>
      <c r="X389" s="420">
        <f t="shared" si="141"/>
        <v>0</v>
      </c>
      <c r="Y389" s="409" t="str">
        <f t="shared" si="135"/>
        <v>CUMPLIDA</v>
      </c>
    </row>
    <row r="390" spans="1:25" ht="102">
      <c r="A390" s="865"/>
      <c r="B390" s="868"/>
      <c r="C390" s="871"/>
      <c r="D390" s="871"/>
      <c r="E390" s="871"/>
      <c r="F390" s="646"/>
      <c r="G390" s="646"/>
      <c r="H390" s="57" t="s">
        <v>1883</v>
      </c>
      <c r="I390" s="57" t="s">
        <v>1884</v>
      </c>
      <c r="J390" s="60">
        <v>1</v>
      </c>
      <c r="K390" s="422">
        <v>40544</v>
      </c>
      <c r="L390" s="422">
        <v>40695</v>
      </c>
      <c r="M390" s="435">
        <f t="shared" si="137"/>
        <v>21.571428571428573</v>
      </c>
      <c r="N390" s="653"/>
      <c r="O390" s="589">
        <v>1</v>
      </c>
      <c r="P390" s="440">
        <f t="shared" si="138"/>
        <v>1</v>
      </c>
      <c r="Q390" s="441">
        <f t="shared" si="139"/>
        <v>21.571428571428573</v>
      </c>
      <c r="R390" s="441">
        <f t="shared" si="140"/>
        <v>21.571428571428573</v>
      </c>
      <c r="S390" s="441">
        <f t="shared" si="136"/>
        <v>21.571428571428573</v>
      </c>
      <c r="T390" s="423"/>
      <c r="U390" s="423"/>
      <c r="V390" s="434"/>
      <c r="W390" s="418">
        <f t="shared" si="134"/>
        <v>2</v>
      </c>
      <c r="X390" s="418">
        <f t="shared" si="141"/>
        <v>0</v>
      </c>
      <c r="Y390" s="410" t="str">
        <f t="shared" si="135"/>
        <v>CUMPLIDA</v>
      </c>
    </row>
    <row r="391" spans="1:25" ht="89.25">
      <c r="A391" s="865"/>
      <c r="B391" s="868"/>
      <c r="C391" s="871"/>
      <c r="D391" s="871"/>
      <c r="E391" s="871"/>
      <c r="F391" s="646"/>
      <c r="G391" s="646"/>
      <c r="H391" s="57" t="s">
        <v>1885</v>
      </c>
      <c r="I391" s="57" t="s">
        <v>1886</v>
      </c>
      <c r="J391" s="60">
        <v>1</v>
      </c>
      <c r="K391" s="422">
        <v>40544</v>
      </c>
      <c r="L391" s="422">
        <v>40695</v>
      </c>
      <c r="M391" s="435">
        <f t="shared" si="137"/>
        <v>21.571428571428573</v>
      </c>
      <c r="N391" s="653"/>
      <c r="O391" s="589">
        <v>1</v>
      </c>
      <c r="P391" s="440">
        <f t="shared" si="138"/>
        <v>1</v>
      </c>
      <c r="Q391" s="441">
        <f t="shared" si="139"/>
        <v>21.571428571428573</v>
      </c>
      <c r="R391" s="441">
        <f t="shared" si="140"/>
        <v>21.571428571428573</v>
      </c>
      <c r="S391" s="441">
        <f t="shared" si="136"/>
        <v>21.571428571428573</v>
      </c>
      <c r="T391" s="423"/>
      <c r="U391" s="423"/>
      <c r="V391" s="434" t="s">
        <v>2452</v>
      </c>
      <c r="W391" s="418">
        <f t="shared" si="134"/>
        <v>2</v>
      </c>
      <c r="X391" s="418">
        <f t="shared" si="141"/>
        <v>0</v>
      </c>
      <c r="Y391" s="410" t="str">
        <f t="shared" si="135"/>
        <v>CUMPLIDA</v>
      </c>
    </row>
    <row r="392" spans="1:25" ht="114.75">
      <c r="A392" s="865"/>
      <c r="B392" s="868"/>
      <c r="C392" s="871"/>
      <c r="D392" s="871"/>
      <c r="E392" s="871"/>
      <c r="F392" s="646" t="s">
        <v>1887</v>
      </c>
      <c r="G392" s="646"/>
      <c r="H392" s="57" t="s">
        <v>1888</v>
      </c>
      <c r="I392" s="57" t="s">
        <v>1889</v>
      </c>
      <c r="J392" s="60">
        <v>1</v>
      </c>
      <c r="K392" s="422">
        <v>40544</v>
      </c>
      <c r="L392" s="422">
        <v>40695</v>
      </c>
      <c r="M392" s="435">
        <f t="shared" si="137"/>
        <v>21.571428571428573</v>
      </c>
      <c r="N392" s="653"/>
      <c r="O392" s="589">
        <v>1</v>
      </c>
      <c r="P392" s="440">
        <f t="shared" si="138"/>
        <v>1</v>
      </c>
      <c r="Q392" s="441">
        <f t="shared" si="139"/>
        <v>21.571428571428573</v>
      </c>
      <c r="R392" s="441">
        <f t="shared" si="140"/>
        <v>21.571428571428573</v>
      </c>
      <c r="S392" s="441">
        <f t="shared" si="136"/>
        <v>21.571428571428573</v>
      </c>
      <c r="T392" s="423"/>
      <c r="U392" s="423"/>
      <c r="V392" s="434"/>
      <c r="W392" s="418">
        <f t="shared" si="134"/>
        <v>2</v>
      </c>
      <c r="X392" s="418">
        <f t="shared" si="141"/>
        <v>0</v>
      </c>
      <c r="Y392" s="410" t="str">
        <f t="shared" si="135"/>
        <v>CUMPLIDA</v>
      </c>
    </row>
    <row r="393" spans="1:25" ht="81" customHeight="1" thickBot="1">
      <c r="A393" s="866"/>
      <c r="B393" s="869"/>
      <c r="C393" s="872"/>
      <c r="D393" s="872"/>
      <c r="E393" s="872"/>
      <c r="F393" s="648"/>
      <c r="G393" s="648"/>
      <c r="H393" s="396" t="s">
        <v>1890</v>
      </c>
      <c r="I393" s="396" t="s">
        <v>1891</v>
      </c>
      <c r="J393" s="538">
        <v>1</v>
      </c>
      <c r="K393" s="476">
        <v>40544</v>
      </c>
      <c r="L393" s="476">
        <v>40695</v>
      </c>
      <c r="M393" s="477">
        <f t="shared" si="137"/>
        <v>21.571428571428573</v>
      </c>
      <c r="N393" s="651"/>
      <c r="O393" s="590">
        <v>1</v>
      </c>
      <c r="P393" s="486">
        <f t="shared" si="138"/>
        <v>1</v>
      </c>
      <c r="Q393" s="487">
        <f t="shared" si="139"/>
        <v>21.571428571428573</v>
      </c>
      <c r="R393" s="487">
        <f t="shared" si="140"/>
        <v>21.571428571428573</v>
      </c>
      <c r="S393" s="487">
        <f t="shared" si="136"/>
        <v>21.571428571428573</v>
      </c>
      <c r="T393" s="482"/>
      <c r="U393" s="482"/>
      <c r="V393" s="483"/>
      <c r="W393" s="419">
        <f t="shared" si="134"/>
        <v>2</v>
      </c>
      <c r="X393" s="419">
        <f t="shared" si="141"/>
        <v>0</v>
      </c>
      <c r="Y393" s="411" t="str">
        <f t="shared" si="135"/>
        <v>CUMPLIDA</v>
      </c>
    </row>
    <row r="394" spans="1:25" ht="185.25" customHeight="1">
      <c r="A394" s="724">
        <v>32</v>
      </c>
      <c r="B394" s="727">
        <v>2202001</v>
      </c>
      <c r="C394" s="641" t="s">
        <v>1892</v>
      </c>
      <c r="D394" s="641" t="s">
        <v>1876</v>
      </c>
      <c r="E394" s="641" t="s">
        <v>1893</v>
      </c>
      <c r="F394" s="644" t="s">
        <v>1894</v>
      </c>
      <c r="G394" s="644" t="s">
        <v>1895</v>
      </c>
      <c r="H394" s="488" t="s">
        <v>1896</v>
      </c>
      <c r="I394" s="488" t="s">
        <v>485</v>
      </c>
      <c r="J394" s="489">
        <v>1</v>
      </c>
      <c r="K394" s="491">
        <v>40575</v>
      </c>
      <c r="L394" s="491">
        <v>40663</v>
      </c>
      <c r="M394" s="469">
        <f t="shared" si="137"/>
        <v>12.571428571428571</v>
      </c>
      <c r="N394" s="492" t="s">
        <v>1897</v>
      </c>
      <c r="O394" s="471">
        <v>1</v>
      </c>
      <c r="P394" s="484">
        <f t="shared" si="138"/>
        <v>1</v>
      </c>
      <c r="Q394" s="485">
        <f t="shared" si="139"/>
        <v>12.571428571428571</v>
      </c>
      <c r="R394" s="485">
        <f t="shared" si="140"/>
        <v>12.571428571428571</v>
      </c>
      <c r="S394" s="485">
        <f t="shared" si="136"/>
        <v>12.571428571428571</v>
      </c>
      <c r="T394" s="474"/>
      <c r="U394" s="474"/>
      <c r="V394" s="475"/>
      <c r="W394" s="420">
        <f t="shared" si="134"/>
        <v>2</v>
      </c>
      <c r="X394" s="420">
        <f t="shared" si="141"/>
        <v>0</v>
      </c>
      <c r="Y394" s="409" t="str">
        <f t="shared" si="135"/>
        <v>CUMPLIDA</v>
      </c>
    </row>
    <row r="395" spans="1:25" ht="160.5" customHeight="1" thickBot="1">
      <c r="A395" s="726"/>
      <c r="B395" s="729"/>
      <c r="C395" s="643"/>
      <c r="D395" s="643"/>
      <c r="E395" s="643"/>
      <c r="F395" s="649"/>
      <c r="G395" s="649"/>
      <c r="H395" s="512" t="s">
        <v>1898</v>
      </c>
      <c r="I395" s="512" t="s">
        <v>485</v>
      </c>
      <c r="J395" s="516">
        <v>1</v>
      </c>
      <c r="K395" s="514">
        <v>40665</v>
      </c>
      <c r="L395" s="514">
        <v>40724</v>
      </c>
      <c r="M395" s="477">
        <f t="shared" si="137"/>
        <v>8.4285714285714288</v>
      </c>
      <c r="N395" s="601" t="s">
        <v>1707</v>
      </c>
      <c r="O395" s="479">
        <v>0</v>
      </c>
      <c r="P395" s="486">
        <f t="shared" si="138"/>
        <v>0</v>
      </c>
      <c r="Q395" s="487">
        <f t="shared" si="139"/>
        <v>0</v>
      </c>
      <c r="R395" s="487">
        <f t="shared" si="140"/>
        <v>0</v>
      </c>
      <c r="S395" s="487">
        <f t="shared" si="136"/>
        <v>8.4285714285714288</v>
      </c>
      <c r="T395" s="482"/>
      <c r="U395" s="482"/>
      <c r="V395" s="483" t="s">
        <v>2478</v>
      </c>
      <c r="W395" s="419">
        <f t="shared" si="134"/>
        <v>0</v>
      </c>
      <c r="X395" s="419">
        <f t="shared" si="141"/>
        <v>0</v>
      </c>
      <c r="Y395" s="411" t="str">
        <f t="shared" si="135"/>
        <v>VENCIDA</v>
      </c>
    </row>
    <row r="396" spans="1:25" ht="93" customHeight="1">
      <c r="A396" s="724">
        <v>33</v>
      </c>
      <c r="B396" s="727"/>
      <c r="C396" s="641" t="s">
        <v>1899</v>
      </c>
      <c r="D396" s="641" t="s">
        <v>1900</v>
      </c>
      <c r="E396" s="641" t="s">
        <v>1901</v>
      </c>
      <c r="F396" s="644" t="s">
        <v>1902</v>
      </c>
      <c r="G396" s="644" t="s">
        <v>1903</v>
      </c>
      <c r="H396" s="488" t="s">
        <v>1904</v>
      </c>
      <c r="I396" s="488" t="s">
        <v>485</v>
      </c>
      <c r="J396" s="489">
        <v>1</v>
      </c>
      <c r="K396" s="491">
        <v>40452</v>
      </c>
      <c r="L396" s="491">
        <v>40632</v>
      </c>
      <c r="M396" s="469">
        <f t="shared" si="137"/>
        <v>25.714285714285715</v>
      </c>
      <c r="N396" s="492" t="s">
        <v>1905</v>
      </c>
      <c r="O396" s="471">
        <v>1</v>
      </c>
      <c r="P396" s="484">
        <f t="shared" si="138"/>
        <v>1</v>
      </c>
      <c r="Q396" s="485">
        <f t="shared" si="139"/>
        <v>25.714285714285715</v>
      </c>
      <c r="R396" s="485">
        <f t="shared" si="140"/>
        <v>25.714285714285715</v>
      </c>
      <c r="S396" s="485">
        <f t="shared" si="136"/>
        <v>25.714285714285715</v>
      </c>
      <c r="T396" s="474"/>
      <c r="U396" s="474"/>
      <c r="V396" s="475"/>
      <c r="W396" s="420">
        <f t="shared" ref="W396:W459" si="142">IF(P396=100%,2,0)</f>
        <v>2</v>
      </c>
      <c r="X396" s="420">
        <f t="shared" si="141"/>
        <v>0</v>
      </c>
      <c r="Y396" s="409" t="str">
        <f t="shared" ref="Y396:Y459" si="143">IF(W396+X396&gt;1,"CUMPLIDA",IF(X396=1,"EN TERMINO","VENCIDA"))</f>
        <v>CUMPLIDA</v>
      </c>
    </row>
    <row r="397" spans="1:25" ht="81" customHeight="1">
      <c r="A397" s="725"/>
      <c r="B397" s="728"/>
      <c r="C397" s="642"/>
      <c r="D397" s="642"/>
      <c r="E397" s="642"/>
      <c r="F397" s="645"/>
      <c r="G397" s="645"/>
      <c r="H397" s="424" t="s">
        <v>1906</v>
      </c>
      <c r="I397" s="424" t="s">
        <v>1907</v>
      </c>
      <c r="J397" s="425">
        <v>1</v>
      </c>
      <c r="K397" s="427">
        <v>40452</v>
      </c>
      <c r="L397" s="427">
        <v>40632</v>
      </c>
      <c r="M397" s="435">
        <f t="shared" si="137"/>
        <v>25.714285714285715</v>
      </c>
      <c r="N397" s="442" t="s">
        <v>1905</v>
      </c>
      <c r="O397" s="437">
        <v>1</v>
      </c>
      <c r="P397" s="440">
        <f t="shared" si="138"/>
        <v>1</v>
      </c>
      <c r="Q397" s="441">
        <f t="shared" si="139"/>
        <v>25.714285714285715</v>
      </c>
      <c r="R397" s="441">
        <f t="shared" si="140"/>
        <v>25.714285714285715</v>
      </c>
      <c r="S397" s="441">
        <f t="shared" si="136"/>
        <v>25.714285714285715</v>
      </c>
      <c r="T397" s="423"/>
      <c r="U397" s="423"/>
      <c r="V397" s="434"/>
      <c r="W397" s="418">
        <f t="shared" si="142"/>
        <v>2</v>
      </c>
      <c r="X397" s="418">
        <f t="shared" si="141"/>
        <v>0</v>
      </c>
      <c r="Y397" s="410" t="str">
        <f t="shared" si="143"/>
        <v>CUMPLIDA</v>
      </c>
    </row>
    <row r="398" spans="1:25" ht="99" customHeight="1">
      <c r="A398" s="725"/>
      <c r="B398" s="728"/>
      <c r="C398" s="642"/>
      <c r="D398" s="642"/>
      <c r="E398" s="642"/>
      <c r="F398" s="645"/>
      <c r="G398" s="645"/>
      <c r="H398" s="424" t="s">
        <v>1908</v>
      </c>
      <c r="I398" s="424" t="s">
        <v>81</v>
      </c>
      <c r="J398" s="432">
        <v>1</v>
      </c>
      <c r="K398" s="427">
        <v>40452</v>
      </c>
      <c r="L398" s="427">
        <v>40693</v>
      </c>
      <c r="M398" s="435">
        <f t="shared" si="137"/>
        <v>34.428571428571431</v>
      </c>
      <c r="N398" s="442" t="s">
        <v>1905</v>
      </c>
      <c r="O398" s="437">
        <v>1</v>
      </c>
      <c r="P398" s="440">
        <f t="shared" si="138"/>
        <v>1</v>
      </c>
      <c r="Q398" s="441">
        <f t="shared" si="139"/>
        <v>34.428571428571431</v>
      </c>
      <c r="R398" s="441">
        <f t="shared" si="140"/>
        <v>34.428571428571431</v>
      </c>
      <c r="S398" s="441">
        <f t="shared" si="136"/>
        <v>34.428571428571431</v>
      </c>
      <c r="T398" s="423"/>
      <c r="U398" s="423"/>
      <c r="V398" s="434"/>
      <c r="W398" s="418">
        <f t="shared" si="142"/>
        <v>2</v>
      </c>
      <c r="X398" s="418">
        <f t="shared" si="141"/>
        <v>0</v>
      </c>
      <c r="Y398" s="410" t="str">
        <f t="shared" si="143"/>
        <v>CUMPLIDA</v>
      </c>
    </row>
    <row r="399" spans="1:25" ht="108" customHeight="1" thickBot="1">
      <c r="A399" s="726"/>
      <c r="B399" s="729"/>
      <c r="C399" s="643"/>
      <c r="D399" s="643"/>
      <c r="E399" s="643"/>
      <c r="F399" s="512" t="s">
        <v>1909</v>
      </c>
      <c r="G399" s="649"/>
      <c r="H399" s="512" t="s">
        <v>1910</v>
      </c>
      <c r="I399" s="512" t="s">
        <v>485</v>
      </c>
      <c r="J399" s="522">
        <v>1</v>
      </c>
      <c r="K399" s="514">
        <v>40508</v>
      </c>
      <c r="L399" s="514">
        <v>40542</v>
      </c>
      <c r="M399" s="477">
        <f t="shared" si="137"/>
        <v>4.8571428571428568</v>
      </c>
      <c r="N399" s="509" t="s">
        <v>1586</v>
      </c>
      <c r="O399" s="479">
        <v>100</v>
      </c>
      <c r="P399" s="486">
        <f t="shared" si="138"/>
        <v>1</v>
      </c>
      <c r="Q399" s="487">
        <f t="shared" si="139"/>
        <v>4.8571428571428568</v>
      </c>
      <c r="R399" s="487">
        <f t="shared" si="140"/>
        <v>4.8571428571428568</v>
      </c>
      <c r="S399" s="487">
        <f t="shared" si="136"/>
        <v>4.8571428571428568</v>
      </c>
      <c r="T399" s="482"/>
      <c r="U399" s="482"/>
      <c r="V399" s="483" t="s">
        <v>1911</v>
      </c>
      <c r="W399" s="419">
        <f t="shared" si="142"/>
        <v>2</v>
      </c>
      <c r="X399" s="419">
        <f t="shared" si="141"/>
        <v>0</v>
      </c>
      <c r="Y399" s="411" t="str">
        <f t="shared" si="143"/>
        <v>CUMPLIDA</v>
      </c>
    </row>
    <row r="400" spans="1:25" ht="200.25" customHeight="1">
      <c r="A400" s="724">
        <v>34</v>
      </c>
      <c r="B400" s="727">
        <v>2202001</v>
      </c>
      <c r="C400" s="641" t="s">
        <v>1912</v>
      </c>
      <c r="D400" s="641" t="s">
        <v>1876</v>
      </c>
      <c r="E400" s="641" t="s">
        <v>1913</v>
      </c>
      <c r="F400" s="856" t="s">
        <v>1914</v>
      </c>
      <c r="G400" s="391" t="s">
        <v>1915</v>
      </c>
      <c r="H400" s="391" t="s">
        <v>1916</v>
      </c>
      <c r="I400" s="391" t="s">
        <v>1917</v>
      </c>
      <c r="J400" s="393">
        <v>1</v>
      </c>
      <c r="K400" s="468">
        <v>40462</v>
      </c>
      <c r="L400" s="468">
        <v>40602</v>
      </c>
      <c r="M400" s="469">
        <f t="shared" si="137"/>
        <v>20</v>
      </c>
      <c r="N400" s="652" t="s">
        <v>1918</v>
      </c>
      <c r="O400" s="471">
        <v>1</v>
      </c>
      <c r="P400" s="484">
        <f t="shared" si="138"/>
        <v>1</v>
      </c>
      <c r="Q400" s="485">
        <f t="shared" si="139"/>
        <v>20</v>
      </c>
      <c r="R400" s="485">
        <f t="shared" si="140"/>
        <v>20</v>
      </c>
      <c r="S400" s="485">
        <f t="shared" si="136"/>
        <v>20</v>
      </c>
      <c r="T400" s="474"/>
      <c r="U400" s="474"/>
      <c r="V400" s="475" t="s">
        <v>1919</v>
      </c>
      <c r="W400" s="420">
        <f t="shared" si="142"/>
        <v>2</v>
      </c>
      <c r="X400" s="420">
        <f t="shared" si="141"/>
        <v>0</v>
      </c>
      <c r="Y400" s="409" t="str">
        <f t="shared" si="143"/>
        <v>CUMPLIDA</v>
      </c>
    </row>
    <row r="401" spans="1:25" ht="141.75" customHeight="1" thickBot="1">
      <c r="A401" s="726"/>
      <c r="B401" s="729"/>
      <c r="C401" s="643"/>
      <c r="D401" s="643"/>
      <c r="E401" s="643"/>
      <c r="F401" s="857"/>
      <c r="G401" s="396" t="s">
        <v>1920</v>
      </c>
      <c r="H401" s="396" t="s">
        <v>1921</v>
      </c>
      <c r="I401" s="396" t="s">
        <v>1922</v>
      </c>
      <c r="J401" s="397">
        <v>1</v>
      </c>
      <c r="K401" s="476">
        <v>40603</v>
      </c>
      <c r="L401" s="476">
        <v>40725</v>
      </c>
      <c r="M401" s="477">
        <f t="shared" si="137"/>
        <v>17.428571428571427</v>
      </c>
      <c r="N401" s="651"/>
      <c r="O401" s="479">
        <v>0</v>
      </c>
      <c r="P401" s="486">
        <f t="shared" si="138"/>
        <v>0</v>
      </c>
      <c r="Q401" s="487">
        <f t="shared" si="139"/>
        <v>0</v>
      </c>
      <c r="R401" s="487">
        <f t="shared" si="140"/>
        <v>0</v>
      </c>
      <c r="S401" s="487">
        <f t="shared" si="136"/>
        <v>17.428571428571427</v>
      </c>
      <c r="T401" s="482"/>
      <c r="U401" s="482"/>
      <c r="V401" s="483" t="s">
        <v>2479</v>
      </c>
      <c r="W401" s="419">
        <f t="shared" si="142"/>
        <v>0</v>
      </c>
      <c r="X401" s="419">
        <f t="shared" si="141"/>
        <v>0</v>
      </c>
      <c r="Y401" s="411" t="str">
        <f t="shared" si="143"/>
        <v>VENCIDA</v>
      </c>
    </row>
    <row r="402" spans="1:25" ht="51">
      <c r="A402" s="724">
        <v>35</v>
      </c>
      <c r="B402" s="727">
        <v>2202001</v>
      </c>
      <c r="C402" s="641" t="s">
        <v>1923</v>
      </c>
      <c r="D402" s="641" t="s">
        <v>1924</v>
      </c>
      <c r="E402" s="641" t="s">
        <v>1924</v>
      </c>
      <c r="F402" s="647" t="s">
        <v>1925</v>
      </c>
      <c r="G402" s="391" t="s">
        <v>1926</v>
      </c>
      <c r="H402" s="391" t="s">
        <v>1927</v>
      </c>
      <c r="I402" s="391" t="s">
        <v>1928</v>
      </c>
      <c r="J402" s="393">
        <v>1</v>
      </c>
      <c r="K402" s="468">
        <v>40505</v>
      </c>
      <c r="L402" s="468">
        <v>40602</v>
      </c>
      <c r="M402" s="469">
        <f t="shared" si="137"/>
        <v>13.857142857142858</v>
      </c>
      <c r="N402" s="652" t="s">
        <v>1918</v>
      </c>
      <c r="O402" s="471">
        <v>1</v>
      </c>
      <c r="P402" s="484">
        <f t="shared" si="138"/>
        <v>1</v>
      </c>
      <c r="Q402" s="485">
        <f t="shared" si="139"/>
        <v>13.857142857142858</v>
      </c>
      <c r="R402" s="485">
        <f t="shared" si="140"/>
        <v>13.857142857142858</v>
      </c>
      <c r="S402" s="485">
        <f t="shared" si="136"/>
        <v>13.857142857142858</v>
      </c>
      <c r="T402" s="474"/>
      <c r="U402" s="474"/>
      <c r="V402" s="475"/>
      <c r="W402" s="420">
        <f t="shared" si="142"/>
        <v>2</v>
      </c>
      <c r="X402" s="420">
        <f t="shared" si="141"/>
        <v>0</v>
      </c>
      <c r="Y402" s="409" t="str">
        <f t="shared" si="143"/>
        <v>CUMPLIDA</v>
      </c>
    </row>
    <row r="403" spans="1:25" ht="63.75">
      <c r="A403" s="725"/>
      <c r="B403" s="728"/>
      <c r="C403" s="642"/>
      <c r="D403" s="642"/>
      <c r="E403" s="642"/>
      <c r="F403" s="646"/>
      <c r="G403" s="57" t="s">
        <v>1929</v>
      </c>
      <c r="H403" s="57" t="s">
        <v>1927</v>
      </c>
      <c r="I403" s="57" t="s">
        <v>1930</v>
      </c>
      <c r="J403" s="58">
        <v>1</v>
      </c>
      <c r="K403" s="422">
        <v>40392</v>
      </c>
      <c r="L403" s="422">
        <v>40462</v>
      </c>
      <c r="M403" s="435">
        <f t="shared" si="137"/>
        <v>10</v>
      </c>
      <c r="N403" s="653"/>
      <c r="O403" s="437">
        <v>1</v>
      </c>
      <c r="P403" s="440">
        <f t="shared" si="138"/>
        <v>1</v>
      </c>
      <c r="Q403" s="441">
        <f t="shared" si="139"/>
        <v>10</v>
      </c>
      <c r="R403" s="441">
        <f t="shared" si="140"/>
        <v>10</v>
      </c>
      <c r="S403" s="441">
        <f t="shared" si="136"/>
        <v>10</v>
      </c>
      <c r="T403" s="423"/>
      <c r="U403" s="423"/>
      <c r="V403" s="434"/>
      <c r="W403" s="418">
        <f t="shared" si="142"/>
        <v>2</v>
      </c>
      <c r="X403" s="418">
        <f t="shared" si="141"/>
        <v>0</v>
      </c>
      <c r="Y403" s="410" t="str">
        <f t="shared" si="143"/>
        <v>CUMPLIDA</v>
      </c>
    </row>
    <row r="404" spans="1:25" ht="51">
      <c r="A404" s="725"/>
      <c r="B404" s="728"/>
      <c r="C404" s="642"/>
      <c r="D404" s="642"/>
      <c r="E404" s="642"/>
      <c r="F404" s="646"/>
      <c r="G404" s="57" t="s">
        <v>1931</v>
      </c>
      <c r="H404" s="57" t="s">
        <v>1927</v>
      </c>
      <c r="I404" s="57" t="s">
        <v>1932</v>
      </c>
      <c r="J404" s="58">
        <v>1</v>
      </c>
      <c r="K404" s="422">
        <v>40476</v>
      </c>
      <c r="L404" s="422">
        <v>40602</v>
      </c>
      <c r="M404" s="435">
        <f t="shared" si="137"/>
        <v>18</v>
      </c>
      <c r="N404" s="653"/>
      <c r="O404" s="437">
        <v>1</v>
      </c>
      <c r="P404" s="440">
        <f t="shared" si="138"/>
        <v>1</v>
      </c>
      <c r="Q404" s="441">
        <f t="shared" si="139"/>
        <v>18</v>
      </c>
      <c r="R404" s="441">
        <f t="shared" si="140"/>
        <v>18</v>
      </c>
      <c r="S404" s="441">
        <f t="shared" si="136"/>
        <v>18</v>
      </c>
      <c r="T404" s="423"/>
      <c r="U404" s="423"/>
      <c r="V404" s="434" t="s">
        <v>1933</v>
      </c>
      <c r="W404" s="418">
        <f t="shared" si="142"/>
        <v>2</v>
      </c>
      <c r="X404" s="418">
        <f t="shared" si="141"/>
        <v>0</v>
      </c>
      <c r="Y404" s="410" t="str">
        <f t="shared" si="143"/>
        <v>CUMPLIDA</v>
      </c>
    </row>
    <row r="405" spans="1:25" ht="63.75">
      <c r="A405" s="725"/>
      <c r="B405" s="728"/>
      <c r="C405" s="642"/>
      <c r="D405" s="642"/>
      <c r="E405" s="642"/>
      <c r="F405" s="646"/>
      <c r="G405" s="57" t="s">
        <v>1934</v>
      </c>
      <c r="H405" s="57" t="s">
        <v>1935</v>
      </c>
      <c r="I405" s="57" t="s">
        <v>1936</v>
      </c>
      <c r="J405" s="58">
        <v>1</v>
      </c>
      <c r="K405" s="422">
        <v>40603</v>
      </c>
      <c r="L405" s="422">
        <v>40704</v>
      </c>
      <c r="M405" s="435">
        <f t="shared" si="137"/>
        <v>14.428571428571429</v>
      </c>
      <c r="N405" s="653"/>
      <c r="O405" s="437">
        <v>1</v>
      </c>
      <c r="P405" s="440">
        <f t="shared" si="138"/>
        <v>1</v>
      </c>
      <c r="Q405" s="441">
        <f t="shared" si="139"/>
        <v>14.428571428571429</v>
      </c>
      <c r="R405" s="441">
        <f t="shared" si="140"/>
        <v>14.428571428571429</v>
      </c>
      <c r="S405" s="441">
        <f t="shared" si="136"/>
        <v>14.428571428571429</v>
      </c>
      <c r="T405" s="423"/>
      <c r="U405" s="423"/>
      <c r="V405" s="434"/>
      <c r="W405" s="418">
        <f t="shared" si="142"/>
        <v>2</v>
      </c>
      <c r="X405" s="418">
        <f t="shared" si="141"/>
        <v>0</v>
      </c>
      <c r="Y405" s="410" t="str">
        <f t="shared" si="143"/>
        <v>CUMPLIDA</v>
      </c>
    </row>
    <row r="406" spans="1:25" ht="76.5">
      <c r="A406" s="725"/>
      <c r="B406" s="728"/>
      <c r="C406" s="642"/>
      <c r="D406" s="642"/>
      <c r="E406" s="642"/>
      <c r="F406" s="646"/>
      <c r="G406" s="57" t="s">
        <v>1937</v>
      </c>
      <c r="H406" s="57" t="s">
        <v>1935</v>
      </c>
      <c r="I406" s="57" t="s">
        <v>1936</v>
      </c>
      <c r="J406" s="58">
        <v>1</v>
      </c>
      <c r="K406" s="422">
        <v>40462</v>
      </c>
      <c r="L406" s="422">
        <v>40613</v>
      </c>
      <c r="M406" s="435">
        <f t="shared" si="137"/>
        <v>21.571428571428573</v>
      </c>
      <c r="N406" s="653"/>
      <c r="O406" s="437">
        <v>1</v>
      </c>
      <c r="P406" s="440">
        <f t="shared" si="138"/>
        <v>1</v>
      </c>
      <c r="Q406" s="441">
        <f t="shared" si="139"/>
        <v>21.571428571428573</v>
      </c>
      <c r="R406" s="441">
        <f t="shared" si="140"/>
        <v>21.571428571428573</v>
      </c>
      <c r="S406" s="441">
        <f t="shared" si="136"/>
        <v>21.571428571428573</v>
      </c>
      <c r="T406" s="423"/>
      <c r="U406" s="423"/>
      <c r="V406" s="434" t="s">
        <v>1938</v>
      </c>
      <c r="W406" s="418">
        <f t="shared" si="142"/>
        <v>2</v>
      </c>
      <c r="X406" s="418">
        <f t="shared" si="141"/>
        <v>0</v>
      </c>
      <c r="Y406" s="410" t="str">
        <f t="shared" si="143"/>
        <v>CUMPLIDA</v>
      </c>
    </row>
    <row r="407" spans="1:25" ht="84.75" customHeight="1" thickBot="1">
      <c r="A407" s="726"/>
      <c r="B407" s="729"/>
      <c r="C407" s="643"/>
      <c r="D407" s="643"/>
      <c r="E407" s="643"/>
      <c r="F407" s="648"/>
      <c r="G407" s="396" t="s">
        <v>1939</v>
      </c>
      <c r="H407" s="396" t="s">
        <v>1935</v>
      </c>
      <c r="I407" s="396" t="s">
        <v>1936</v>
      </c>
      <c r="J407" s="397">
        <v>1</v>
      </c>
      <c r="K407" s="476">
        <v>40603</v>
      </c>
      <c r="L407" s="476">
        <v>40725</v>
      </c>
      <c r="M407" s="477">
        <f t="shared" si="137"/>
        <v>17.428571428571427</v>
      </c>
      <c r="N407" s="651"/>
      <c r="O407" s="479">
        <v>1</v>
      </c>
      <c r="P407" s="486">
        <f t="shared" si="138"/>
        <v>1</v>
      </c>
      <c r="Q407" s="487">
        <f t="shared" si="139"/>
        <v>17.428571428571427</v>
      </c>
      <c r="R407" s="487">
        <f t="shared" si="140"/>
        <v>17.428571428571427</v>
      </c>
      <c r="S407" s="487">
        <f t="shared" si="136"/>
        <v>17.428571428571427</v>
      </c>
      <c r="T407" s="482"/>
      <c r="U407" s="482"/>
      <c r="V407" s="483" t="s">
        <v>2434</v>
      </c>
      <c r="W407" s="419">
        <f t="shared" si="142"/>
        <v>2</v>
      </c>
      <c r="X407" s="419">
        <f t="shared" si="141"/>
        <v>0</v>
      </c>
      <c r="Y407" s="411" t="str">
        <f t="shared" si="143"/>
        <v>CUMPLIDA</v>
      </c>
    </row>
    <row r="408" spans="1:25" ht="198.75" customHeight="1" thickBot="1">
      <c r="A408" s="493">
        <v>36</v>
      </c>
      <c r="B408" s="494">
        <v>2202001</v>
      </c>
      <c r="C408" s="495" t="s">
        <v>1940</v>
      </c>
      <c r="D408" s="495" t="s">
        <v>1941</v>
      </c>
      <c r="E408" s="495" t="s">
        <v>1942</v>
      </c>
      <c r="F408" s="193" t="s">
        <v>1943</v>
      </c>
      <c r="G408" s="193" t="s">
        <v>1944</v>
      </c>
      <c r="H408" s="193" t="s">
        <v>1945</v>
      </c>
      <c r="I408" s="193" t="s">
        <v>1946</v>
      </c>
      <c r="J408" s="191">
        <v>1</v>
      </c>
      <c r="K408" s="524">
        <v>40575</v>
      </c>
      <c r="L408" s="524">
        <v>40877</v>
      </c>
      <c r="M408" s="498">
        <f t="shared" si="137"/>
        <v>43.142857142857146</v>
      </c>
      <c r="N408" s="530" t="s">
        <v>1947</v>
      </c>
      <c r="O408" s="500">
        <v>0</v>
      </c>
      <c r="P408" s="501">
        <f t="shared" si="138"/>
        <v>0</v>
      </c>
      <c r="Q408" s="502">
        <f t="shared" si="139"/>
        <v>0</v>
      </c>
      <c r="R408" s="502">
        <f t="shared" si="140"/>
        <v>0</v>
      </c>
      <c r="S408" s="502">
        <f t="shared" si="136"/>
        <v>0</v>
      </c>
      <c r="T408" s="503"/>
      <c r="U408" s="503"/>
      <c r="V408" s="504"/>
      <c r="W408" s="505">
        <f t="shared" si="142"/>
        <v>0</v>
      </c>
      <c r="X408" s="505">
        <f t="shared" si="141"/>
        <v>1</v>
      </c>
      <c r="Y408" s="151" t="str">
        <f t="shared" si="143"/>
        <v>EN TERMINO</v>
      </c>
    </row>
    <row r="409" spans="1:25" ht="93" customHeight="1">
      <c r="A409" s="864">
        <v>37</v>
      </c>
      <c r="B409" s="867">
        <v>2202001</v>
      </c>
      <c r="C409" s="870" t="s">
        <v>1948</v>
      </c>
      <c r="D409" s="870" t="s">
        <v>1949</v>
      </c>
      <c r="E409" s="870" t="s">
        <v>1949</v>
      </c>
      <c r="F409" s="391" t="s">
        <v>1950</v>
      </c>
      <c r="G409" s="391" t="s">
        <v>1951</v>
      </c>
      <c r="H409" s="391" t="s">
        <v>1952</v>
      </c>
      <c r="I409" s="391" t="s">
        <v>485</v>
      </c>
      <c r="J409" s="393">
        <v>1</v>
      </c>
      <c r="K409" s="468">
        <v>40544</v>
      </c>
      <c r="L409" s="468">
        <v>40662</v>
      </c>
      <c r="M409" s="469">
        <f t="shared" si="137"/>
        <v>16.857142857142858</v>
      </c>
      <c r="N409" s="652" t="s">
        <v>1953</v>
      </c>
      <c r="O409" s="471">
        <v>1</v>
      </c>
      <c r="P409" s="484">
        <f t="shared" si="138"/>
        <v>1</v>
      </c>
      <c r="Q409" s="485">
        <f t="shared" si="139"/>
        <v>16.857142857142858</v>
      </c>
      <c r="R409" s="485">
        <f t="shared" si="140"/>
        <v>16.857142857142858</v>
      </c>
      <c r="S409" s="485">
        <f t="shared" si="136"/>
        <v>16.857142857142858</v>
      </c>
      <c r="T409" s="474"/>
      <c r="U409" s="474"/>
      <c r="V409" s="475"/>
      <c r="W409" s="420">
        <f t="shared" si="142"/>
        <v>2</v>
      </c>
      <c r="X409" s="420">
        <f t="shared" si="141"/>
        <v>0</v>
      </c>
      <c r="Y409" s="409" t="str">
        <f t="shared" si="143"/>
        <v>CUMPLIDA</v>
      </c>
    </row>
    <row r="410" spans="1:25" ht="111" customHeight="1">
      <c r="A410" s="865"/>
      <c r="B410" s="868"/>
      <c r="C410" s="871"/>
      <c r="D410" s="871"/>
      <c r="E410" s="871"/>
      <c r="F410" s="646" t="s">
        <v>1954</v>
      </c>
      <c r="G410" s="57" t="s">
        <v>1955</v>
      </c>
      <c r="H410" s="57" t="s">
        <v>1956</v>
      </c>
      <c r="I410" s="57" t="s">
        <v>485</v>
      </c>
      <c r="J410" s="58">
        <v>1</v>
      </c>
      <c r="K410" s="422">
        <v>40399</v>
      </c>
      <c r="L410" s="422">
        <v>40662</v>
      </c>
      <c r="M410" s="435">
        <f t="shared" si="137"/>
        <v>37.571428571428569</v>
      </c>
      <c r="N410" s="653"/>
      <c r="O410" s="437">
        <v>1</v>
      </c>
      <c r="P410" s="440">
        <f t="shared" si="138"/>
        <v>1</v>
      </c>
      <c r="Q410" s="441">
        <f t="shared" si="139"/>
        <v>37.571428571428569</v>
      </c>
      <c r="R410" s="441">
        <f t="shared" si="140"/>
        <v>37.571428571428569</v>
      </c>
      <c r="S410" s="441">
        <f t="shared" si="136"/>
        <v>37.571428571428569</v>
      </c>
      <c r="T410" s="423"/>
      <c r="U410" s="423"/>
      <c r="V410" s="434"/>
      <c r="W410" s="418">
        <f t="shared" si="142"/>
        <v>2</v>
      </c>
      <c r="X410" s="418">
        <f t="shared" si="141"/>
        <v>0</v>
      </c>
      <c r="Y410" s="410" t="str">
        <f t="shared" si="143"/>
        <v>CUMPLIDA</v>
      </c>
    </row>
    <row r="411" spans="1:25" ht="102" customHeight="1" thickBot="1">
      <c r="A411" s="866"/>
      <c r="B411" s="869"/>
      <c r="C411" s="872"/>
      <c r="D411" s="872"/>
      <c r="E411" s="872"/>
      <c r="F411" s="648"/>
      <c r="G411" s="396" t="s">
        <v>1957</v>
      </c>
      <c r="H411" s="396" t="s">
        <v>1958</v>
      </c>
      <c r="I411" s="396" t="s">
        <v>1959</v>
      </c>
      <c r="J411" s="538">
        <v>1</v>
      </c>
      <c r="K411" s="476">
        <v>40544</v>
      </c>
      <c r="L411" s="476">
        <v>40662</v>
      </c>
      <c r="M411" s="477">
        <f t="shared" si="137"/>
        <v>16.857142857142858</v>
      </c>
      <c r="N411" s="651"/>
      <c r="O411" s="590">
        <v>1</v>
      </c>
      <c r="P411" s="486">
        <f t="shared" si="138"/>
        <v>1</v>
      </c>
      <c r="Q411" s="487">
        <f t="shared" si="139"/>
        <v>16.857142857142858</v>
      </c>
      <c r="R411" s="487">
        <f t="shared" si="140"/>
        <v>16.857142857142858</v>
      </c>
      <c r="S411" s="487">
        <f t="shared" si="136"/>
        <v>16.857142857142858</v>
      </c>
      <c r="T411" s="482"/>
      <c r="U411" s="482"/>
      <c r="V411" s="483"/>
      <c r="W411" s="419">
        <f t="shared" si="142"/>
        <v>2</v>
      </c>
      <c r="X411" s="419">
        <f t="shared" si="141"/>
        <v>0</v>
      </c>
      <c r="Y411" s="411" t="str">
        <f t="shared" si="143"/>
        <v>CUMPLIDA</v>
      </c>
    </row>
    <row r="412" spans="1:25" ht="127.5">
      <c r="A412" s="864">
        <v>38</v>
      </c>
      <c r="B412" s="867">
        <v>1404004</v>
      </c>
      <c r="C412" s="873" t="s">
        <v>1960</v>
      </c>
      <c r="D412" s="870" t="s">
        <v>1858</v>
      </c>
      <c r="E412" s="870" t="s">
        <v>1949</v>
      </c>
      <c r="F412" s="856" t="s">
        <v>1961</v>
      </c>
      <c r="G412" s="506" t="s">
        <v>1962</v>
      </c>
      <c r="H412" s="391" t="s">
        <v>1963</v>
      </c>
      <c r="I412" s="391" t="s">
        <v>485</v>
      </c>
      <c r="J412" s="393">
        <v>1</v>
      </c>
      <c r="K412" s="468">
        <v>40575</v>
      </c>
      <c r="L412" s="468">
        <v>40633</v>
      </c>
      <c r="M412" s="469">
        <f t="shared" si="137"/>
        <v>8.2857142857142865</v>
      </c>
      <c r="N412" s="652" t="s">
        <v>1964</v>
      </c>
      <c r="O412" s="471">
        <v>1</v>
      </c>
      <c r="P412" s="484">
        <f t="shared" si="138"/>
        <v>1</v>
      </c>
      <c r="Q412" s="485">
        <f t="shared" si="139"/>
        <v>8.2857142857142865</v>
      </c>
      <c r="R412" s="485">
        <f t="shared" si="140"/>
        <v>8.2857142857142865</v>
      </c>
      <c r="S412" s="485">
        <f t="shared" si="136"/>
        <v>8.2857142857142865</v>
      </c>
      <c r="T412" s="474"/>
      <c r="U412" s="474"/>
      <c r="V412" s="475" t="s">
        <v>2480</v>
      </c>
      <c r="W412" s="420">
        <f t="shared" si="142"/>
        <v>2</v>
      </c>
      <c r="X412" s="420">
        <f t="shared" si="141"/>
        <v>0</v>
      </c>
      <c r="Y412" s="409" t="str">
        <f t="shared" si="143"/>
        <v>CUMPLIDA</v>
      </c>
    </row>
    <row r="413" spans="1:25" ht="100.5" customHeight="1">
      <c r="A413" s="865"/>
      <c r="B413" s="868"/>
      <c r="C413" s="871"/>
      <c r="D413" s="871"/>
      <c r="E413" s="871"/>
      <c r="F413" s="874"/>
      <c r="G413" s="57" t="s">
        <v>1965</v>
      </c>
      <c r="H413" s="57" t="s">
        <v>1966</v>
      </c>
      <c r="I413" s="57" t="s">
        <v>1967</v>
      </c>
      <c r="J413" s="58">
        <v>1</v>
      </c>
      <c r="K413" s="422">
        <v>40634</v>
      </c>
      <c r="L413" s="422">
        <v>40663</v>
      </c>
      <c r="M413" s="435">
        <f t="shared" si="137"/>
        <v>4.1428571428571432</v>
      </c>
      <c r="N413" s="653"/>
      <c r="O413" s="437">
        <v>1</v>
      </c>
      <c r="P413" s="440">
        <f t="shared" si="138"/>
        <v>1</v>
      </c>
      <c r="Q413" s="441">
        <f t="shared" si="139"/>
        <v>4.1428571428571432</v>
      </c>
      <c r="R413" s="441">
        <f t="shared" si="140"/>
        <v>4.1428571428571432</v>
      </c>
      <c r="S413" s="441">
        <f t="shared" si="136"/>
        <v>4.1428571428571432</v>
      </c>
      <c r="T413" s="423"/>
      <c r="U413" s="423"/>
      <c r="V413" s="434"/>
      <c r="W413" s="418">
        <f t="shared" si="142"/>
        <v>2</v>
      </c>
      <c r="X413" s="418">
        <f t="shared" si="141"/>
        <v>0</v>
      </c>
      <c r="Y413" s="410" t="str">
        <f t="shared" si="143"/>
        <v>CUMPLIDA</v>
      </c>
    </row>
    <row r="414" spans="1:25" ht="114" customHeight="1" thickBot="1">
      <c r="A414" s="866"/>
      <c r="B414" s="869"/>
      <c r="C414" s="872"/>
      <c r="D414" s="872"/>
      <c r="E414" s="872"/>
      <c r="F414" s="857"/>
      <c r="G414" s="396" t="s">
        <v>1968</v>
      </c>
      <c r="H414" s="396" t="s">
        <v>1969</v>
      </c>
      <c r="I414" s="396" t="s">
        <v>1936</v>
      </c>
      <c r="J414" s="397">
        <v>1</v>
      </c>
      <c r="K414" s="476">
        <v>40664</v>
      </c>
      <c r="L414" s="476">
        <v>40754</v>
      </c>
      <c r="M414" s="477">
        <f t="shared" si="137"/>
        <v>12.857142857142858</v>
      </c>
      <c r="N414" s="651"/>
      <c r="O414" s="479">
        <v>0</v>
      </c>
      <c r="P414" s="486">
        <f t="shared" si="138"/>
        <v>0</v>
      </c>
      <c r="Q414" s="487">
        <f t="shared" si="139"/>
        <v>0</v>
      </c>
      <c r="R414" s="487">
        <f t="shared" si="140"/>
        <v>0</v>
      </c>
      <c r="S414" s="487">
        <f t="shared" si="136"/>
        <v>12.857142857142858</v>
      </c>
      <c r="T414" s="482"/>
      <c r="U414" s="482"/>
      <c r="V414" s="483" t="s">
        <v>2481</v>
      </c>
      <c r="W414" s="419">
        <f t="shared" si="142"/>
        <v>0</v>
      </c>
      <c r="X414" s="419">
        <f t="shared" si="141"/>
        <v>0</v>
      </c>
      <c r="Y414" s="411" t="str">
        <f t="shared" si="143"/>
        <v>VENCIDA</v>
      </c>
    </row>
    <row r="415" spans="1:25" ht="102">
      <c r="A415" s="724">
        <v>39</v>
      </c>
      <c r="B415" s="727">
        <v>2202001</v>
      </c>
      <c r="C415" s="641" t="s">
        <v>1970</v>
      </c>
      <c r="D415" s="641" t="s">
        <v>1971</v>
      </c>
      <c r="E415" s="641" t="s">
        <v>1972</v>
      </c>
      <c r="F415" s="644" t="s">
        <v>1973</v>
      </c>
      <c r="G415" s="644" t="s">
        <v>1974</v>
      </c>
      <c r="H415" s="488" t="s">
        <v>1975</v>
      </c>
      <c r="I415" s="488" t="s">
        <v>485</v>
      </c>
      <c r="J415" s="489">
        <v>1</v>
      </c>
      <c r="K415" s="491">
        <v>40452</v>
      </c>
      <c r="L415" s="491">
        <v>40786</v>
      </c>
      <c r="M415" s="469">
        <f t="shared" si="137"/>
        <v>47.714285714285715</v>
      </c>
      <c r="N415" s="492" t="s">
        <v>1976</v>
      </c>
      <c r="O415" s="471">
        <v>1</v>
      </c>
      <c r="P415" s="484">
        <f t="shared" si="138"/>
        <v>1</v>
      </c>
      <c r="Q415" s="485">
        <f t="shared" si="139"/>
        <v>47.714285714285715</v>
      </c>
      <c r="R415" s="485">
        <f t="shared" si="140"/>
        <v>47.714285714285715</v>
      </c>
      <c r="S415" s="485">
        <f t="shared" ref="S415:S449" si="144">IF($T$9&gt;=L415,M415,0)</f>
        <v>47.714285714285715</v>
      </c>
      <c r="T415" s="474"/>
      <c r="U415" s="474"/>
      <c r="V415" s="475" t="s">
        <v>2444</v>
      </c>
      <c r="W415" s="420">
        <f t="shared" si="142"/>
        <v>2</v>
      </c>
      <c r="X415" s="420">
        <f t="shared" si="141"/>
        <v>0</v>
      </c>
      <c r="Y415" s="409" t="str">
        <f t="shared" si="143"/>
        <v>CUMPLIDA</v>
      </c>
    </row>
    <row r="416" spans="1:25" ht="153">
      <c r="A416" s="725"/>
      <c r="B416" s="728"/>
      <c r="C416" s="642"/>
      <c r="D416" s="642"/>
      <c r="E416" s="642"/>
      <c r="F416" s="645"/>
      <c r="G416" s="645"/>
      <c r="H416" s="424" t="s">
        <v>1977</v>
      </c>
      <c r="I416" s="424" t="s">
        <v>1978</v>
      </c>
      <c r="J416" s="432">
        <v>1</v>
      </c>
      <c r="K416" s="427">
        <v>40452</v>
      </c>
      <c r="L416" s="427">
        <v>40786</v>
      </c>
      <c r="M416" s="435">
        <f t="shared" si="137"/>
        <v>47.714285714285715</v>
      </c>
      <c r="N416" s="442" t="s">
        <v>1979</v>
      </c>
      <c r="O416" s="437">
        <v>1</v>
      </c>
      <c r="P416" s="440">
        <f t="shared" ref="P416:P449" si="145">IF(O416/J416&gt;1,1,+O416/J416)</f>
        <v>1</v>
      </c>
      <c r="Q416" s="441">
        <f t="shared" ref="Q416:Q449" si="146">+M416*P416</f>
        <v>47.714285714285715</v>
      </c>
      <c r="R416" s="441">
        <f t="shared" ref="R416:R449" si="147">IF(L416&lt;=$T$9,Q416,0)</f>
        <v>47.714285714285715</v>
      </c>
      <c r="S416" s="441">
        <f t="shared" si="144"/>
        <v>47.714285714285715</v>
      </c>
      <c r="T416" s="423"/>
      <c r="U416" s="423"/>
      <c r="V416" s="434" t="s">
        <v>2458</v>
      </c>
      <c r="W416" s="418">
        <f t="shared" si="142"/>
        <v>2</v>
      </c>
      <c r="X416" s="418">
        <f t="shared" si="141"/>
        <v>0</v>
      </c>
      <c r="Y416" s="410" t="str">
        <f t="shared" si="143"/>
        <v>CUMPLIDA</v>
      </c>
    </row>
    <row r="417" spans="1:25" ht="89.25">
      <c r="A417" s="725"/>
      <c r="B417" s="728"/>
      <c r="C417" s="642"/>
      <c r="D417" s="642"/>
      <c r="E417" s="642"/>
      <c r="F417" s="645"/>
      <c r="G417" s="645"/>
      <c r="H417" s="424" t="s">
        <v>1980</v>
      </c>
      <c r="I417" s="424" t="s">
        <v>485</v>
      </c>
      <c r="J417" s="425">
        <v>1</v>
      </c>
      <c r="K417" s="427">
        <v>40452</v>
      </c>
      <c r="L417" s="427">
        <v>40786</v>
      </c>
      <c r="M417" s="435">
        <f t="shared" si="137"/>
        <v>47.714285714285715</v>
      </c>
      <c r="N417" s="442" t="s">
        <v>1981</v>
      </c>
      <c r="O417" s="437">
        <v>1</v>
      </c>
      <c r="P417" s="440">
        <f t="shared" si="145"/>
        <v>1</v>
      </c>
      <c r="Q417" s="441">
        <f t="shared" si="146"/>
        <v>47.714285714285715</v>
      </c>
      <c r="R417" s="441">
        <f t="shared" si="147"/>
        <v>47.714285714285715</v>
      </c>
      <c r="S417" s="441">
        <f t="shared" si="144"/>
        <v>47.714285714285715</v>
      </c>
      <c r="T417" s="423"/>
      <c r="U417" s="423"/>
      <c r="V417" s="618" t="s">
        <v>2445</v>
      </c>
      <c r="W417" s="418">
        <f t="shared" si="142"/>
        <v>2</v>
      </c>
      <c r="X417" s="418">
        <f t="shared" si="141"/>
        <v>0</v>
      </c>
      <c r="Y417" s="410" t="str">
        <f t="shared" si="143"/>
        <v>CUMPLIDA</v>
      </c>
    </row>
    <row r="418" spans="1:25" ht="191.25">
      <c r="A418" s="725"/>
      <c r="B418" s="728"/>
      <c r="C418" s="642"/>
      <c r="D418" s="642"/>
      <c r="E418" s="642"/>
      <c r="F418" s="645"/>
      <c r="G418" s="645"/>
      <c r="H418" s="615" t="s">
        <v>2457</v>
      </c>
      <c r="I418" s="424" t="s">
        <v>485</v>
      </c>
      <c r="J418" s="425">
        <v>1</v>
      </c>
      <c r="K418" s="427">
        <v>40452</v>
      </c>
      <c r="L418" s="427">
        <v>40786</v>
      </c>
      <c r="M418" s="435">
        <f t="shared" ref="M418:M448" si="148">(L418-K418)/7</f>
        <v>47.714285714285715</v>
      </c>
      <c r="N418" s="442" t="s">
        <v>1981</v>
      </c>
      <c r="O418" s="437">
        <v>0</v>
      </c>
      <c r="P418" s="440">
        <f t="shared" si="145"/>
        <v>0</v>
      </c>
      <c r="Q418" s="441">
        <f t="shared" si="146"/>
        <v>0</v>
      </c>
      <c r="R418" s="441">
        <f t="shared" si="147"/>
        <v>0</v>
      </c>
      <c r="S418" s="441">
        <f t="shared" si="144"/>
        <v>47.714285714285715</v>
      </c>
      <c r="T418" s="423"/>
      <c r="U418" s="423"/>
      <c r="V418" s="434" t="s">
        <v>2482</v>
      </c>
      <c r="W418" s="418">
        <f t="shared" si="142"/>
        <v>0</v>
      </c>
      <c r="X418" s="418">
        <f t="shared" si="141"/>
        <v>0</v>
      </c>
      <c r="Y418" s="410" t="str">
        <f t="shared" si="143"/>
        <v>VENCIDA</v>
      </c>
    </row>
    <row r="419" spans="1:25" ht="141" thickBot="1">
      <c r="A419" s="726"/>
      <c r="B419" s="729"/>
      <c r="C419" s="643"/>
      <c r="D419" s="643"/>
      <c r="E419" s="643"/>
      <c r="F419" s="649"/>
      <c r="G419" s="649"/>
      <c r="H419" s="512" t="s">
        <v>1982</v>
      </c>
      <c r="I419" s="512" t="s">
        <v>485</v>
      </c>
      <c r="J419" s="516">
        <v>1</v>
      </c>
      <c r="K419" s="514">
        <v>40452</v>
      </c>
      <c r="L419" s="514">
        <v>40633</v>
      </c>
      <c r="M419" s="477">
        <f t="shared" si="148"/>
        <v>25.857142857142858</v>
      </c>
      <c r="N419" s="509" t="s">
        <v>1981</v>
      </c>
      <c r="O419" s="479">
        <v>1</v>
      </c>
      <c r="P419" s="486">
        <f t="shared" si="145"/>
        <v>1</v>
      </c>
      <c r="Q419" s="487">
        <f t="shared" si="146"/>
        <v>25.857142857142858</v>
      </c>
      <c r="R419" s="487">
        <f t="shared" si="147"/>
        <v>25.857142857142858</v>
      </c>
      <c r="S419" s="487">
        <f t="shared" si="144"/>
        <v>25.857142857142858</v>
      </c>
      <c r="T419" s="482"/>
      <c r="U419" s="482"/>
      <c r="V419" s="483" t="s">
        <v>1983</v>
      </c>
      <c r="W419" s="419">
        <f t="shared" si="142"/>
        <v>2</v>
      </c>
      <c r="X419" s="419">
        <f t="shared" si="141"/>
        <v>0</v>
      </c>
      <c r="Y419" s="411" t="str">
        <f t="shared" si="143"/>
        <v>CUMPLIDA</v>
      </c>
    </row>
    <row r="420" spans="1:25" ht="396" thickBot="1">
      <c r="A420" s="493">
        <v>40</v>
      </c>
      <c r="B420" s="494">
        <v>2202001</v>
      </c>
      <c r="C420" s="495" t="s">
        <v>1984</v>
      </c>
      <c r="D420" s="495" t="s">
        <v>1985</v>
      </c>
      <c r="E420" s="495" t="s">
        <v>1986</v>
      </c>
      <c r="F420" s="193" t="s">
        <v>1987</v>
      </c>
      <c r="G420" s="193" t="s">
        <v>1988</v>
      </c>
      <c r="H420" s="193" t="s">
        <v>1989</v>
      </c>
      <c r="I420" s="193" t="s">
        <v>1990</v>
      </c>
      <c r="J420" s="191">
        <v>1</v>
      </c>
      <c r="K420" s="524">
        <v>40575</v>
      </c>
      <c r="L420" s="524">
        <v>40908</v>
      </c>
      <c r="M420" s="498">
        <f t="shared" si="148"/>
        <v>47.571428571428569</v>
      </c>
      <c r="N420" s="530" t="s">
        <v>1947</v>
      </c>
      <c r="O420" s="500">
        <v>0</v>
      </c>
      <c r="P420" s="501">
        <f t="shared" si="145"/>
        <v>0</v>
      </c>
      <c r="Q420" s="502">
        <f t="shared" si="146"/>
        <v>0</v>
      </c>
      <c r="R420" s="502">
        <f t="shared" si="147"/>
        <v>0</v>
      </c>
      <c r="S420" s="502">
        <f t="shared" si="144"/>
        <v>0</v>
      </c>
      <c r="T420" s="503"/>
      <c r="U420" s="503"/>
      <c r="V420" s="504" t="s">
        <v>1991</v>
      </c>
      <c r="W420" s="505">
        <f t="shared" si="142"/>
        <v>0</v>
      </c>
      <c r="X420" s="505">
        <f t="shared" si="141"/>
        <v>1</v>
      </c>
      <c r="Y420" s="151" t="str">
        <f t="shared" si="143"/>
        <v>EN TERMINO</v>
      </c>
    </row>
    <row r="421" spans="1:25" ht="332.25" thickBot="1">
      <c r="A421" s="493">
        <v>41</v>
      </c>
      <c r="B421" s="494">
        <v>2202001</v>
      </c>
      <c r="C421" s="495" t="s">
        <v>1992</v>
      </c>
      <c r="D421" s="495" t="s">
        <v>1993</v>
      </c>
      <c r="E421" s="495" t="s">
        <v>1994</v>
      </c>
      <c r="F421" s="193" t="s">
        <v>1995</v>
      </c>
      <c r="G421" s="193" t="s">
        <v>1996</v>
      </c>
      <c r="H421" s="193" t="s">
        <v>1997</v>
      </c>
      <c r="I421" s="193" t="s">
        <v>1998</v>
      </c>
      <c r="J421" s="191">
        <v>1</v>
      </c>
      <c r="K421" s="524">
        <v>40598</v>
      </c>
      <c r="L421" s="524">
        <v>40908</v>
      </c>
      <c r="M421" s="498">
        <f t="shared" si="148"/>
        <v>44.285714285714285</v>
      </c>
      <c r="N421" s="530" t="s">
        <v>1999</v>
      </c>
      <c r="O421" s="500">
        <v>0</v>
      </c>
      <c r="P421" s="501">
        <f t="shared" si="145"/>
        <v>0</v>
      </c>
      <c r="Q421" s="502">
        <f t="shared" si="146"/>
        <v>0</v>
      </c>
      <c r="R421" s="502">
        <f t="shared" si="147"/>
        <v>0</v>
      </c>
      <c r="S421" s="502">
        <f t="shared" si="144"/>
        <v>0</v>
      </c>
      <c r="T421" s="503"/>
      <c r="U421" s="503"/>
      <c r="V421" s="504"/>
      <c r="W421" s="505">
        <f t="shared" si="142"/>
        <v>0</v>
      </c>
      <c r="X421" s="505">
        <f t="shared" si="141"/>
        <v>1</v>
      </c>
      <c r="Y421" s="151" t="str">
        <f t="shared" si="143"/>
        <v>EN TERMINO</v>
      </c>
    </row>
    <row r="422" spans="1:25" ht="129.75" customHeight="1">
      <c r="A422" s="864">
        <v>42</v>
      </c>
      <c r="B422" s="867">
        <v>2202001</v>
      </c>
      <c r="C422" s="870" t="s">
        <v>2000</v>
      </c>
      <c r="D422" s="870" t="s">
        <v>2001</v>
      </c>
      <c r="E422" s="870" t="s">
        <v>2002</v>
      </c>
      <c r="F422" s="647" t="s">
        <v>2003</v>
      </c>
      <c r="G422" s="391" t="s">
        <v>2004</v>
      </c>
      <c r="H422" s="391" t="s">
        <v>2005</v>
      </c>
      <c r="I422" s="391" t="s">
        <v>2006</v>
      </c>
      <c r="J422" s="539">
        <v>1</v>
      </c>
      <c r="K422" s="468">
        <v>40544</v>
      </c>
      <c r="L422" s="468">
        <v>40777</v>
      </c>
      <c r="M422" s="469">
        <f t="shared" si="148"/>
        <v>33.285714285714285</v>
      </c>
      <c r="N422" s="652" t="s">
        <v>2007</v>
      </c>
      <c r="O422" s="471">
        <v>0</v>
      </c>
      <c r="P422" s="484">
        <f t="shared" si="145"/>
        <v>0</v>
      </c>
      <c r="Q422" s="485">
        <f t="shared" si="146"/>
        <v>0</v>
      </c>
      <c r="R422" s="485">
        <f t="shared" si="147"/>
        <v>0</v>
      </c>
      <c r="S422" s="485">
        <f t="shared" si="144"/>
        <v>33.285714285714285</v>
      </c>
      <c r="T422" s="474"/>
      <c r="U422" s="474"/>
      <c r="V422" s="475"/>
      <c r="W422" s="420">
        <f t="shared" si="142"/>
        <v>0</v>
      </c>
      <c r="X422" s="420">
        <f t="shared" si="141"/>
        <v>0</v>
      </c>
      <c r="Y422" s="409" t="str">
        <f t="shared" si="143"/>
        <v>VENCIDA</v>
      </c>
    </row>
    <row r="423" spans="1:25" ht="166.5" customHeight="1">
      <c r="A423" s="865"/>
      <c r="B423" s="868"/>
      <c r="C423" s="871"/>
      <c r="D423" s="871"/>
      <c r="E423" s="871"/>
      <c r="F423" s="646"/>
      <c r="G423" s="57" t="s">
        <v>2008</v>
      </c>
      <c r="H423" s="57" t="s">
        <v>2009</v>
      </c>
      <c r="I423" s="57" t="s">
        <v>2010</v>
      </c>
      <c r="J423" s="430">
        <v>1</v>
      </c>
      <c r="K423" s="422">
        <v>40603</v>
      </c>
      <c r="L423" s="422">
        <v>40777</v>
      </c>
      <c r="M423" s="435">
        <f t="shared" si="148"/>
        <v>24.857142857142858</v>
      </c>
      <c r="N423" s="653"/>
      <c r="O423" s="437">
        <v>0</v>
      </c>
      <c r="P423" s="440">
        <f t="shared" si="145"/>
        <v>0</v>
      </c>
      <c r="Q423" s="441">
        <f t="shared" si="146"/>
        <v>0</v>
      </c>
      <c r="R423" s="441">
        <f t="shared" si="147"/>
        <v>0</v>
      </c>
      <c r="S423" s="441">
        <f t="shared" si="144"/>
        <v>24.857142857142858</v>
      </c>
      <c r="T423" s="423"/>
      <c r="U423" s="423"/>
      <c r="V423" s="434"/>
      <c r="W423" s="418">
        <f t="shared" si="142"/>
        <v>0</v>
      </c>
      <c r="X423" s="418">
        <f t="shared" si="141"/>
        <v>0</v>
      </c>
      <c r="Y423" s="410" t="str">
        <f t="shared" si="143"/>
        <v>VENCIDA</v>
      </c>
    </row>
    <row r="424" spans="1:25" ht="158.25" customHeight="1" thickBot="1">
      <c r="A424" s="866"/>
      <c r="B424" s="869"/>
      <c r="C424" s="872"/>
      <c r="D424" s="872"/>
      <c r="E424" s="872"/>
      <c r="F424" s="648"/>
      <c r="G424" s="396" t="s">
        <v>2011</v>
      </c>
      <c r="H424" s="396" t="s">
        <v>2012</v>
      </c>
      <c r="I424" s="396" t="s">
        <v>2006</v>
      </c>
      <c r="J424" s="538">
        <v>1</v>
      </c>
      <c r="K424" s="476">
        <v>40544</v>
      </c>
      <c r="L424" s="476">
        <v>40777</v>
      </c>
      <c r="M424" s="477">
        <f t="shared" si="148"/>
        <v>33.285714285714285</v>
      </c>
      <c r="N424" s="651"/>
      <c r="O424" s="479">
        <v>0</v>
      </c>
      <c r="P424" s="486">
        <f t="shared" si="145"/>
        <v>0</v>
      </c>
      <c r="Q424" s="487">
        <f t="shared" si="146"/>
        <v>0</v>
      </c>
      <c r="R424" s="487">
        <f t="shared" si="147"/>
        <v>0</v>
      </c>
      <c r="S424" s="487">
        <f t="shared" si="144"/>
        <v>33.285714285714285</v>
      </c>
      <c r="T424" s="482"/>
      <c r="U424" s="482"/>
      <c r="V424" s="483"/>
      <c r="W424" s="419">
        <f t="shared" si="142"/>
        <v>0</v>
      </c>
      <c r="X424" s="419">
        <f t="shared" si="141"/>
        <v>0</v>
      </c>
      <c r="Y424" s="411" t="str">
        <f t="shared" si="143"/>
        <v>VENCIDA</v>
      </c>
    </row>
    <row r="425" spans="1:25" ht="76.5">
      <c r="A425" s="864">
        <v>43</v>
      </c>
      <c r="B425" s="867">
        <v>2202100</v>
      </c>
      <c r="C425" s="870" t="s">
        <v>2013</v>
      </c>
      <c r="D425" s="870" t="s">
        <v>2014</v>
      </c>
      <c r="E425" s="870" t="s">
        <v>2015</v>
      </c>
      <c r="F425" s="647" t="s">
        <v>2016</v>
      </c>
      <c r="G425" s="391" t="s">
        <v>2017</v>
      </c>
      <c r="H425" s="391" t="s">
        <v>2018</v>
      </c>
      <c r="I425" s="540" t="s">
        <v>2019</v>
      </c>
      <c r="J425" s="393">
        <v>1</v>
      </c>
      <c r="K425" s="468">
        <v>40575</v>
      </c>
      <c r="L425" s="468">
        <v>40877</v>
      </c>
      <c r="M425" s="469">
        <f t="shared" si="148"/>
        <v>43.142857142857146</v>
      </c>
      <c r="N425" s="652" t="s">
        <v>2020</v>
      </c>
      <c r="O425" s="471">
        <v>0</v>
      </c>
      <c r="P425" s="484">
        <f t="shared" si="145"/>
        <v>0</v>
      </c>
      <c r="Q425" s="485">
        <f t="shared" si="146"/>
        <v>0</v>
      </c>
      <c r="R425" s="485">
        <f t="shared" si="147"/>
        <v>0</v>
      </c>
      <c r="S425" s="485">
        <f t="shared" si="144"/>
        <v>0</v>
      </c>
      <c r="T425" s="474"/>
      <c r="U425" s="474"/>
      <c r="V425" s="475"/>
      <c r="W425" s="420">
        <f t="shared" si="142"/>
        <v>0</v>
      </c>
      <c r="X425" s="420">
        <f t="shared" si="141"/>
        <v>1</v>
      </c>
      <c r="Y425" s="409" t="str">
        <f t="shared" si="143"/>
        <v>EN TERMINO</v>
      </c>
    </row>
    <row r="426" spans="1:25" ht="89.25">
      <c r="A426" s="865"/>
      <c r="B426" s="868"/>
      <c r="C426" s="871"/>
      <c r="D426" s="871"/>
      <c r="E426" s="871"/>
      <c r="F426" s="646"/>
      <c r="G426" s="57" t="s">
        <v>2021</v>
      </c>
      <c r="H426" s="57" t="s">
        <v>2022</v>
      </c>
      <c r="I426" s="430" t="s">
        <v>2023</v>
      </c>
      <c r="J426" s="430">
        <v>1</v>
      </c>
      <c r="K426" s="422">
        <v>40513</v>
      </c>
      <c r="L426" s="422">
        <v>40694</v>
      </c>
      <c r="M426" s="435">
        <f t="shared" si="148"/>
        <v>25.857142857142858</v>
      </c>
      <c r="N426" s="653"/>
      <c r="O426" s="437">
        <v>0</v>
      </c>
      <c r="P426" s="440">
        <f t="shared" si="145"/>
        <v>0</v>
      </c>
      <c r="Q426" s="441">
        <f t="shared" si="146"/>
        <v>0</v>
      </c>
      <c r="R426" s="441">
        <f t="shared" si="147"/>
        <v>0</v>
      </c>
      <c r="S426" s="441">
        <f t="shared" si="144"/>
        <v>25.857142857142858</v>
      </c>
      <c r="T426" s="423"/>
      <c r="U426" s="423"/>
      <c r="V426" s="434" t="s">
        <v>2484</v>
      </c>
      <c r="W426" s="418">
        <f t="shared" si="142"/>
        <v>0</v>
      </c>
      <c r="X426" s="418">
        <f t="shared" si="141"/>
        <v>0</v>
      </c>
      <c r="Y426" s="410" t="str">
        <f t="shared" si="143"/>
        <v>VENCIDA</v>
      </c>
    </row>
    <row r="427" spans="1:25" ht="102">
      <c r="A427" s="865"/>
      <c r="B427" s="868"/>
      <c r="C427" s="871"/>
      <c r="D427" s="871"/>
      <c r="E427" s="871"/>
      <c r="F427" s="646"/>
      <c r="G427" s="57" t="s">
        <v>2024</v>
      </c>
      <c r="H427" s="57" t="s">
        <v>2025</v>
      </c>
      <c r="I427" s="58" t="s">
        <v>2026</v>
      </c>
      <c r="J427" s="58">
        <v>1</v>
      </c>
      <c r="K427" s="422">
        <v>40513</v>
      </c>
      <c r="L427" s="422">
        <v>40755</v>
      </c>
      <c r="M427" s="435">
        <f t="shared" si="148"/>
        <v>34.571428571428569</v>
      </c>
      <c r="N427" s="653"/>
      <c r="O427" s="437">
        <v>0</v>
      </c>
      <c r="P427" s="440">
        <f t="shared" si="145"/>
        <v>0</v>
      </c>
      <c r="Q427" s="441">
        <f t="shared" si="146"/>
        <v>0</v>
      </c>
      <c r="R427" s="441">
        <f t="shared" si="147"/>
        <v>0</v>
      </c>
      <c r="S427" s="441">
        <f t="shared" si="144"/>
        <v>34.571428571428569</v>
      </c>
      <c r="T427" s="423"/>
      <c r="U427" s="423"/>
      <c r="V427" s="434" t="s">
        <v>2484</v>
      </c>
      <c r="W427" s="418">
        <f t="shared" si="142"/>
        <v>0</v>
      </c>
      <c r="X427" s="418">
        <f t="shared" si="141"/>
        <v>0</v>
      </c>
      <c r="Y427" s="410" t="str">
        <f t="shared" si="143"/>
        <v>VENCIDA</v>
      </c>
    </row>
    <row r="428" spans="1:25" ht="153">
      <c r="A428" s="865"/>
      <c r="B428" s="868"/>
      <c r="C428" s="871"/>
      <c r="D428" s="871"/>
      <c r="E428" s="871"/>
      <c r="F428" s="646" t="s">
        <v>2027</v>
      </c>
      <c r="G428" s="57" t="s">
        <v>2028</v>
      </c>
      <c r="H428" s="57" t="s">
        <v>2029</v>
      </c>
      <c r="I428" s="58" t="s">
        <v>2030</v>
      </c>
      <c r="J428" s="60">
        <v>1</v>
      </c>
      <c r="K428" s="422">
        <v>40513</v>
      </c>
      <c r="L428" s="422">
        <v>40724</v>
      </c>
      <c r="M428" s="435">
        <f t="shared" si="148"/>
        <v>30.142857142857142</v>
      </c>
      <c r="N428" s="653"/>
      <c r="O428" s="589">
        <v>0.8</v>
      </c>
      <c r="P428" s="440">
        <f t="shared" si="145"/>
        <v>0.8</v>
      </c>
      <c r="Q428" s="441">
        <f t="shared" si="146"/>
        <v>24.114285714285714</v>
      </c>
      <c r="R428" s="441">
        <f t="shared" si="147"/>
        <v>24.114285714285714</v>
      </c>
      <c r="S428" s="441">
        <f t="shared" si="144"/>
        <v>30.142857142857142</v>
      </c>
      <c r="T428" s="423"/>
      <c r="U428" s="423"/>
      <c r="V428" s="434" t="s">
        <v>2483</v>
      </c>
      <c r="W428" s="418">
        <f t="shared" si="142"/>
        <v>0</v>
      </c>
      <c r="X428" s="418">
        <f t="shared" si="141"/>
        <v>0</v>
      </c>
      <c r="Y428" s="410" t="str">
        <f t="shared" si="143"/>
        <v>VENCIDA</v>
      </c>
    </row>
    <row r="429" spans="1:25" ht="76.5">
      <c r="A429" s="865"/>
      <c r="B429" s="868"/>
      <c r="C429" s="871"/>
      <c r="D429" s="871"/>
      <c r="E429" s="871"/>
      <c r="F429" s="646"/>
      <c r="G429" s="57" t="s">
        <v>2031</v>
      </c>
      <c r="H429" s="57" t="s">
        <v>2032</v>
      </c>
      <c r="I429" s="58" t="s">
        <v>2033</v>
      </c>
      <c r="J429" s="58">
        <v>1</v>
      </c>
      <c r="K429" s="422">
        <v>40513</v>
      </c>
      <c r="L429" s="422">
        <v>40663</v>
      </c>
      <c r="M429" s="435">
        <f t="shared" si="148"/>
        <v>21.428571428571427</v>
      </c>
      <c r="N429" s="653"/>
      <c r="O429" s="437">
        <v>1</v>
      </c>
      <c r="P429" s="440">
        <f t="shared" si="145"/>
        <v>1</v>
      </c>
      <c r="Q429" s="441">
        <f t="shared" si="146"/>
        <v>21.428571428571427</v>
      </c>
      <c r="R429" s="441">
        <f t="shared" si="147"/>
        <v>21.428571428571427</v>
      </c>
      <c r="S429" s="441">
        <f t="shared" si="144"/>
        <v>21.428571428571427</v>
      </c>
      <c r="T429" s="423"/>
      <c r="U429" s="423"/>
      <c r="V429" s="434"/>
      <c r="W429" s="418">
        <f t="shared" si="142"/>
        <v>2</v>
      </c>
      <c r="X429" s="418">
        <f t="shared" ref="X429:X492" si="149">IF(L429&lt;$Z$3,0,1)</f>
        <v>0</v>
      </c>
      <c r="Y429" s="410" t="str">
        <f t="shared" si="143"/>
        <v>CUMPLIDA</v>
      </c>
    </row>
    <row r="430" spans="1:25" ht="64.5" thickBot="1">
      <c r="A430" s="866"/>
      <c r="B430" s="869"/>
      <c r="C430" s="872"/>
      <c r="D430" s="872"/>
      <c r="E430" s="872"/>
      <c r="F430" s="648"/>
      <c r="G430" s="396" t="s">
        <v>2034</v>
      </c>
      <c r="H430" s="396" t="s">
        <v>2035</v>
      </c>
      <c r="I430" s="397" t="s">
        <v>882</v>
      </c>
      <c r="J430" s="397">
        <v>1</v>
      </c>
      <c r="K430" s="476">
        <v>40513</v>
      </c>
      <c r="L430" s="476">
        <v>40632</v>
      </c>
      <c r="M430" s="477">
        <f t="shared" si="148"/>
        <v>17</v>
      </c>
      <c r="N430" s="651"/>
      <c r="O430" s="479">
        <v>1</v>
      </c>
      <c r="P430" s="486">
        <f t="shared" si="145"/>
        <v>1</v>
      </c>
      <c r="Q430" s="487">
        <f t="shared" si="146"/>
        <v>17</v>
      </c>
      <c r="R430" s="487">
        <f t="shared" si="147"/>
        <v>17</v>
      </c>
      <c r="S430" s="487">
        <f t="shared" si="144"/>
        <v>17</v>
      </c>
      <c r="T430" s="482"/>
      <c r="U430" s="482"/>
      <c r="V430" s="483" t="s">
        <v>2036</v>
      </c>
      <c r="W430" s="419">
        <f t="shared" si="142"/>
        <v>2</v>
      </c>
      <c r="X430" s="419">
        <f t="shared" si="149"/>
        <v>0</v>
      </c>
      <c r="Y430" s="411" t="str">
        <f t="shared" si="143"/>
        <v>CUMPLIDA</v>
      </c>
    </row>
    <row r="431" spans="1:25" ht="165" customHeight="1">
      <c r="A431" s="864">
        <v>44</v>
      </c>
      <c r="B431" s="867">
        <v>2202002</v>
      </c>
      <c r="C431" s="870" t="s">
        <v>2037</v>
      </c>
      <c r="D431" s="870" t="s">
        <v>2038</v>
      </c>
      <c r="E431" s="870" t="s">
        <v>2039</v>
      </c>
      <c r="F431" s="647" t="s">
        <v>2040</v>
      </c>
      <c r="G431" s="391" t="s">
        <v>2041</v>
      </c>
      <c r="H431" s="391" t="s">
        <v>2042</v>
      </c>
      <c r="I431" s="391" t="s">
        <v>2043</v>
      </c>
      <c r="J431" s="539">
        <v>1</v>
      </c>
      <c r="K431" s="468">
        <v>40513</v>
      </c>
      <c r="L431" s="468">
        <v>40725</v>
      </c>
      <c r="M431" s="469">
        <f t="shared" si="148"/>
        <v>30.285714285714285</v>
      </c>
      <c r="N431" s="652" t="s">
        <v>2044</v>
      </c>
      <c r="O431" s="603">
        <v>1</v>
      </c>
      <c r="P431" s="484">
        <f t="shared" si="145"/>
        <v>1</v>
      </c>
      <c r="Q431" s="485">
        <f t="shared" si="146"/>
        <v>30.285714285714285</v>
      </c>
      <c r="R431" s="485">
        <f t="shared" si="147"/>
        <v>30.285714285714285</v>
      </c>
      <c r="S431" s="485">
        <f t="shared" si="144"/>
        <v>30.285714285714285</v>
      </c>
      <c r="T431" s="474"/>
      <c r="U431" s="474"/>
      <c r="V431" s="475" t="s">
        <v>2435</v>
      </c>
      <c r="W431" s="420">
        <f t="shared" si="142"/>
        <v>2</v>
      </c>
      <c r="X431" s="420">
        <f t="shared" si="149"/>
        <v>0</v>
      </c>
      <c r="Y431" s="409" t="str">
        <f t="shared" si="143"/>
        <v>CUMPLIDA</v>
      </c>
    </row>
    <row r="432" spans="1:25" ht="138.75" customHeight="1">
      <c r="A432" s="865"/>
      <c r="B432" s="868"/>
      <c r="C432" s="871"/>
      <c r="D432" s="871"/>
      <c r="E432" s="871"/>
      <c r="F432" s="646"/>
      <c r="G432" s="57" t="s">
        <v>2045</v>
      </c>
      <c r="H432" s="57" t="s">
        <v>2046</v>
      </c>
      <c r="I432" s="57" t="s">
        <v>882</v>
      </c>
      <c r="J432" s="58">
        <v>1</v>
      </c>
      <c r="K432" s="422">
        <v>40513</v>
      </c>
      <c r="L432" s="422">
        <v>40725</v>
      </c>
      <c r="M432" s="435">
        <f t="shared" si="148"/>
        <v>30.285714285714285</v>
      </c>
      <c r="N432" s="653"/>
      <c r="O432" s="437">
        <v>1</v>
      </c>
      <c r="P432" s="440">
        <f t="shared" si="145"/>
        <v>1</v>
      </c>
      <c r="Q432" s="441">
        <f t="shared" si="146"/>
        <v>30.285714285714285</v>
      </c>
      <c r="R432" s="441">
        <f t="shared" si="147"/>
        <v>30.285714285714285</v>
      </c>
      <c r="S432" s="441">
        <f t="shared" si="144"/>
        <v>30.285714285714285</v>
      </c>
      <c r="T432" s="423"/>
      <c r="U432" s="423"/>
      <c r="V432" s="434" t="s">
        <v>2436</v>
      </c>
      <c r="W432" s="418">
        <f t="shared" si="142"/>
        <v>2</v>
      </c>
      <c r="X432" s="418">
        <f t="shared" si="149"/>
        <v>0</v>
      </c>
      <c r="Y432" s="410" t="str">
        <f t="shared" si="143"/>
        <v>CUMPLIDA</v>
      </c>
    </row>
    <row r="433" spans="1:25" ht="158.25" customHeight="1" thickBot="1">
      <c r="A433" s="866"/>
      <c r="B433" s="869"/>
      <c r="C433" s="872"/>
      <c r="D433" s="872"/>
      <c r="E433" s="872"/>
      <c r="F433" s="648"/>
      <c r="G433" s="396" t="s">
        <v>2047</v>
      </c>
      <c r="H433" s="396" t="s">
        <v>2048</v>
      </c>
      <c r="I433" s="396" t="s">
        <v>882</v>
      </c>
      <c r="J433" s="397">
        <v>1</v>
      </c>
      <c r="K433" s="476">
        <v>40513</v>
      </c>
      <c r="L433" s="476">
        <v>40725</v>
      </c>
      <c r="M433" s="477">
        <f t="shared" si="148"/>
        <v>30.285714285714285</v>
      </c>
      <c r="N433" s="651"/>
      <c r="O433" s="479">
        <v>1</v>
      </c>
      <c r="P433" s="486">
        <f t="shared" si="145"/>
        <v>1</v>
      </c>
      <c r="Q433" s="487">
        <f t="shared" si="146"/>
        <v>30.285714285714285</v>
      </c>
      <c r="R433" s="487">
        <f t="shared" si="147"/>
        <v>30.285714285714285</v>
      </c>
      <c r="S433" s="487">
        <f t="shared" si="144"/>
        <v>30.285714285714285</v>
      </c>
      <c r="T433" s="482"/>
      <c r="U433" s="482"/>
      <c r="V433" s="483" t="s">
        <v>2437</v>
      </c>
      <c r="W433" s="419">
        <f t="shared" si="142"/>
        <v>2</v>
      </c>
      <c r="X433" s="419">
        <f t="shared" si="149"/>
        <v>0</v>
      </c>
      <c r="Y433" s="411" t="str">
        <f t="shared" si="143"/>
        <v>CUMPLIDA</v>
      </c>
    </row>
    <row r="434" spans="1:25" ht="409.6" customHeight="1">
      <c r="A434" s="724">
        <v>45</v>
      </c>
      <c r="B434" s="727">
        <v>2202001</v>
      </c>
      <c r="C434" s="641" t="s">
        <v>2049</v>
      </c>
      <c r="D434" s="641" t="s">
        <v>2050</v>
      </c>
      <c r="E434" s="641" t="s">
        <v>2051</v>
      </c>
      <c r="F434" s="488" t="s">
        <v>2052</v>
      </c>
      <c r="G434" s="488" t="s">
        <v>2053</v>
      </c>
      <c r="H434" s="488" t="s">
        <v>2054</v>
      </c>
      <c r="I434" s="488" t="s">
        <v>1727</v>
      </c>
      <c r="J434" s="489">
        <v>4</v>
      </c>
      <c r="K434" s="491">
        <v>40452</v>
      </c>
      <c r="L434" s="491">
        <v>40724</v>
      </c>
      <c r="M434" s="469">
        <f t="shared" si="148"/>
        <v>38.857142857142854</v>
      </c>
      <c r="N434" s="492" t="s">
        <v>2055</v>
      </c>
      <c r="O434" s="471">
        <v>2</v>
      </c>
      <c r="P434" s="484">
        <f t="shared" si="145"/>
        <v>0.5</v>
      </c>
      <c r="Q434" s="485">
        <f t="shared" si="146"/>
        <v>19.428571428571427</v>
      </c>
      <c r="R434" s="485">
        <f t="shared" si="147"/>
        <v>19.428571428571427</v>
      </c>
      <c r="S434" s="485">
        <f t="shared" si="144"/>
        <v>38.857142857142854</v>
      </c>
      <c r="T434" s="474"/>
      <c r="U434" s="474"/>
      <c r="V434" s="475" t="s">
        <v>2438</v>
      </c>
      <c r="W434" s="420">
        <f t="shared" si="142"/>
        <v>0</v>
      </c>
      <c r="X434" s="420">
        <f t="shared" si="149"/>
        <v>0</v>
      </c>
      <c r="Y434" s="409" t="str">
        <f t="shared" si="143"/>
        <v>VENCIDA</v>
      </c>
    </row>
    <row r="435" spans="1:25" ht="355.5" customHeight="1" thickBot="1">
      <c r="A435" s="726"/>
      <c r="B435" s="729"/>
      <c r="C435" s="643"/>
      <c r="D435" s="643"/>
      <c r="E435" s="643"/>
      <c r="F435" s="512" t="s">
        <v>2056</v>
      </c>
      <c r="G435" s="512" t="s">
        <v>2057</v>
      </c>
      <c r="H435" s="512" t="s">
        <v>2058</v>
      </c>
      <c r="I435" s="512" t="s">
        <v>485</v>
      </c>
      <c r="J435" s="516">
        <v>1</v>
      </c>
      <c r="K435" s="514">
        <v>40548</v>
      </c>
      <c r="L435" s="514">
        <v>40724</v>
      </c>
      <c r="M435" s="477">
        <f t="shared" si="148"/>
        <v>25.142857142857142</v>
      </c>
      <c r="N435" s="601" t="s">
        <v>2059</v>
      </c>
      <c r="O435" s="479">
        <v>0</v>
      </c>
      <c r="P435" s="486">
        <f t="shared" si="145"/>
        <v>0</v>
      </c>
      <c r="Q435" s="487">
        <f t="shared" si="146"/>
        <v>0</v>
      </c>
      <c r="R435" s="487">
        <f t="shared" si="147"/>
        <v>0</v>
      </c>
      <c r="S435" s="487">
        <f t="shared" si="144"/>
        <v>25.142857142857142</v>
      </c>
      <c r="T435" s="482"/>
      <c r="U435" s="482"/>
      <c r="V435" s="483" t="s">
        <v>2439</v>
      </c>
      <c r="W435" s="419">
        <f t="shared" si="142"/>
        <v>0</v>
      </c>
      <c r="X435" s="419">
        <f t="shared" si="149"/>
        <v>0</v>
      </c>
      <c r="Y435" s="411" t="str">
        <f t="shared" si="143"/>
        <v>VENCIDA</v>
      </c>
    </row>
    <row r="436" spans="1:25" ht="33" customHeight="1">
      <c r="A436" s="724">
        <v>46</v>
      </c>
      <c r="B436" s="875">
        <v>1404004</v>
      </c>
      <c r="C436" s="641" t="s">
        <v>2060</v>
      </c>
      <c r="D436" s="641" t="s">
        <v>2061</v>
      </c>
      <c r="E436" s="641" t="s">
        <v>2062</v>
      </c>
      <c r="F436" s="488" t="s">
        <v>2063</v>
      </c>
      <c r="G436" s="488" t="s">
        <v>2064</v>
      </c>
      <c r="H436" s="488" t="s">
        <v>2065</v>
      </c>
      <c r="I436" s="488" t="s">
        <v>2066</v>
      </c>
      <c r="J436" s="489">
        <v>12</v>
      </c>
      <c r="K436" s="491">
        <v>40574</v>
      </c>
      <c r="L436" s="491">
        <v>40908</v>
      </c>
      <c r="M436" s="469">
        <f t="shared" si="148"/>
        <v>47.714285714285715</v>
      </c>
      <c r="N436" s="650" t="s">
        <v>2067</v>
      </c>
      <c r="O436" s="471">
        <v>0</v>
      </c>
      <c r="P436" s="484">
        <f t="shared" si="145"/>
        <v>0</v>
      </c>
      <c r="Q436" s="485">
        <f t="shared" si="146"/>
        <v>0</v>
      </c>
      <c r="R436" s="485">
        <f t="shared" si="147"/>
        <v>0</v>
      </c>
      <c r="S436" s="485">
        <f t="shared" si="144"/>
        <v>0</v>
      </c>
      <c r="T436" s="474"/>
      <c r="U436" s="474"/>
      <c r="V436" s="475"/>
      <c r="W436" s="420">
        <f t="shared" si="142"/>
        <v>0</v>
      </c>
      <c r="X436" s="420">
        <f t="shared" si="149"/>
        <v>1</v>
      </c>
      <c r="Y436" s="409" t="str">
        <f t="shared" si="143"/>
        <v>EN TERMINO</v>
      </c>
    </row>
    <row r="437" spans="1:25" ht="63.75">
      <c r="A437" s="725"/>
      <c r="B437" s="876"/>
      <c r="C437" s="642"/>
      <c r="D437" s="642"/>
      <c r="E437" s="642"/>
      <c r="F437" s="424" t="s">
        <v>2068</v>
      </c>
      <c r="G437" s="424" t="s">
        <v>2069</v>
      </c>
      <c r="H437" s="424" t="s">
        <v>2070</v>
      </c>
      <c r="I437" s="424" t="s">
        <v>2071</v>
      </c>
      <c r="J437" s="425">
        <v>12</v>
      </c>
      <c r="K437" s="427">
        <v>40574</v>
      </c>
      <c r="L437" s="427">
        <v>40908</v>
      </c>
      <c r="M437" s="435">
        <f t="shared" si="148"/>
        <v>47.714285714285715</v>
      </c>
      <c r="N437" s="862"/>
      <c r="O437" s="437">
        <v>0</v>
      </c>
      <c r="P437" s="440">
        <f t="shared" si="145"/>
        <v>0</v>
      </c>
      <c r="Q437" s="441">
        <f t="shared" si="146"/>
        <v>0</v>
      </c>
      <c r="R437" s="441">
        <f t="shared" si="147"/>
        <v>0</v>
      </c>
      <c r="S437" s="441">
        <f t="shared" si="144"/>
        <v>0</v>
      </c>
      <c r="T437" s="423"/>
      <c r="U437" s="423"/>
      <c r="V437" s="434"/>
      <c r="W437" s="418">
        <f t="shared" si="142"/>
        <v>0</v>
      </c>
      <c r="X437" s="418">
        <f t="shared" si="149"/>
        <v>1</v>
      </c>
      <c r="Y437" s="410" t="str">
        <f t="shared" si="143"/>
        <v>EN TERMINO</v>
      </c>
    </row>
    <row r="438" spans="1:25" ht="60.75" customHeight="1">
      <c r="A438" s="725"/>
      <c r="B438" s="876"/>
      <c r="C438" s="642"/>
      <c r="D438" s="642"/>
      <c r="E438" s="642"/>
      <c r="F438" s="424" t="s">
        <v>2072</v>
      </c>
      <c r="G438" s="424" t="s">
        <v>2073</v>
      </c>
      <c r="H438" s="424" t="s">
        <v>2074</v>
      </c>
      <c r="I438" s="424" t="s">
        <v>2075</v>
      </c>
      <c r="J438" s="425">
        <v>12</v>
      </c>
      <c r="K438" s="427">
        <v>40574</v>
      </c>
      <c r="L438" s="427">
        <v>40908</v>
      </c>
      <c r="M438" s="435">
        <f t="shared" si="148"/>
        <v>47.714285714285715</v>
      </c>
      <c r="N438" s="862"/>
      <c r="O438" s="437">
        <v>0</v>
      </c>
      <c r="P438" s="440">
        <f t="shared" si="145"/>
        <v>0</v>
      </c>
      <c r="Q438" s="441">
        <f t="shared" si="146"/>
        <v>0</v>
      </c>
      <c r="R438" s="441">
        <f t="shared" si="147"/>
        <v>0</v>
      </c>
      <c r="S438" s="441">
        <f t="shared" si="144"/>
        <v>0</v>
      </c>
      <c r="T438" s="423"/>
      <c r="U438" s="423"/>
      <c r="V438" s="434"/>
      <c r="W438" s="418">
        <f t="shared" si="142"/>
        <v>0</v>
      </c>
      <c r="X438" s="418">
        <f t="shared" si="149"/>
        <v>1</v>
      </c>
      <c r="Y438" s="410" t="str">
        <f t="shared" si="143"/>
        <v>EN TERMINO</v>
      </c>
    </row>
    <row r="439" spans="1:25" ht="39" customHeight="1">
      <c r="A439" s="725"/>
      <c r="B439" s="876"/>
      <c r="C439" s="642"/>
      <c r="D439" s="642"/>
      <c r="E439" s="642"/>
      <c r="F439" s="645" t="s">
        <v>2076</v>
      </c>
      <c r="G439" s="645" t="s">
        <v>2077</v>
      </c>
      <c r="H439" s="424" t="s">
        <v>2078</v>
      </c>
      <c r="I439" s="645" t="s">
        <v>2079</v>
      </c>
      <c r="J439" s="425">
        <v>1</v>
      </c>
      <c r="K439" s="427">
        <v>40574</v>
      </c>
      <c r="L439" s="427">
        <v>40633</v>
      </c>
      <c r="M439" s="435">
        <f t="shared" si="148"/>
        <v>8.4285714285714288</v>
      </c>
      <c r="N439" s="862" t="s">
        <v>2067</v>
      </c>
      <c r="O439" s="437">
        <v>1</v>
      </c>
      <c r="P439" s="440">
        <f t="shared" si="145"/>
        <v>1</v>
      </c>
      <c r="Q439" s="441">
        <f t="shared" si="146"/>
        <v>8.4285714285714288</v>
      </c>
      <c r="R439" s="441">
        <f t="shared" si="147"/>
        <v>8.4285714285714288</v>
      </c>
      <c r="S439" s="441">
        <f t="shared" si="144"/>
        <v>8.4285714285714288</v>
      </c>
      <c r="T439" s="423"/>
      <c r="U439" s="423"/>
      <c r="V439" s="434" t="s">
        <v>2080</v>
      </c>
      <c r="W439" s="418">
        <f t="shared" si="142"/>
        <v>2</v>
      </c>
      <c r="X439" s="418">
        <f t="shared" si="149"/>
        <v>0</v>
      </c>
      <c r="Y439" s="410" t="str">
        <f t="shared" si="143"/>
        <v>CUMPLIDA</v>
      </c>
    </row>
    <row r="440" spans="1:25" ht="77.25" customHeight="1">
      <c r="A440" s="725"/>
      <c r="B440" s="876"/>
      <c r="C440" s="642"/>
      <c r="D440" s="642"/>
      <c r="E440" s="642"/>
      <c r="F440" s="645"/>
      <c r="G440" s="645"/>
      <c r="H440" s="433" t="s">
        <v>2081</v>
      </c>
      <c r="I440" s="645"/>
      <c r="J440" s="425">
        <v>1</v>
      </c>
      <c r="K440" s="427">
        <v>40574</v>
      </c>
      <c r="L440" s="427">
        <v>40633</v>
      </c>
      <c r="M440" s="435">
        <f t="shared" si="148"/>
        <v>8.4285714285714288</v>
      </c>
      <c r="N440" s="862"/>
      <c r="O440" s="437">
        <v>1</v>
      </c>
      <c r="P440" s="440">
        <f t="shared" si="145"/>
        <v>1</v>
      </c>
      <c r="Q440" s="441">
        <f>+M440*P440</f>
        <v>8.4285714285714288</v>
      </c>
      <c r="R440" s="441">
        <f t="shared" si="147"/>
        <v>8.4285714285714288</v>
      </c>
      <c r="S440" s="441">
        <f t="shared" si="144"/>
        <v>8.4285714285714288</v>
      </c>
      <c r="T440" s="423"/>
      <c r="U440" s="423"/>
      <c r="V440" s="434"/>
      <c r="W440" s="418">
        <f t="shared" si="142"/>
        <v>2</v>
      </c>
      <c r="X440" s="418">
        <f t="shared" si="149"/>
        <v>0</v>
      </c>
      <c r="Y440" s="410" t="str">
        <f t="shared" si="143"/>
        <v>CUMPLIDA</v>
      </c>
    </row>
    <row r="441" spans="1:25" ht="54.75" customHeight="1" thickBot="1">
      <c r="A441" s="726"/>
      <c r="B441" s="877"/>
      <c r="C441" s="643"/>
      <c r="D441" s="643"/>
      <c r="E441" s="643"/>
      <c r="F441" s="649"/>
      <c r="G441" s="649"/>
      <c r="H441" s="512" t="s">
        <v>2082</v>
      </c>
      <c r="I441" s="649"/>
      <c r="J441" s="516">
        <v>1</v>
      </c>
      <c r="K441" s="514">
        <v>40574</v>
      </c>
      <c r="L441" s="514">
        <v>40633</v>
      </c>
      <c r="M441" s="477">
        <f t="shared" si="148"/>
        <v>8.4285714285714288</v>
      </c>
      <c r="N441" s="863"/>
      <c r="O441" s="479">
        <v>1</v>
      </c>
      <c r="P441" s="486">
        <f>IF(O441/J441&gt;1,1,+O441/J441)</f>
        <v>1</v>
      </c>
      <c r="Q441" s="487">
        <f>+M441*P441</f>
        <v>8.4285714285714288</v>
      </c>
      <c r="R441" s="487">
        <f t="shared" si="147"/>
        <v>8.4285714285714288</v>
      </c>
      <c r="S441" s="487">
        <f t="shared" si="144"/>
        <v>8.4285714285714288</v>
      </c>
      <c r="T441" s="482"/>
      <c r="U441" s="482"/>
      <c r="V441" s="483"/>
      <c r="W441" s="419">
        <f t="shared" si="142"/>
        <v>2</v>
      </c>
      <c r="X441" s="419">
        <f t="shared" si="149"/>
        <v>0</v>
      </c>
      <c r="Y441" s="411" t="str">
        <f t="shared" si="143"/>
        <v>CUMPLIDA</v>
      </c>
    </row>
    <row r="442" spans="1:25" ht="118.5" customHeight="1">
      <c r="A442" s="724">
        <v>47</v>
      </c>
      <c r="B442" s="727">
        <v>1102001</v>
      </c>
      <c r="C442" s="641" t="s">
        <v>2083</v>
      </c>
      <c r="D442" s="641" t="s">
        <v>2084</v>
      </c>
      <c r="E442" s="641" t="s">
        <v>2085</v>
      </c>
      <c r="F442" s="644" t="s">
        <v>2086</v>
      </c>
      <c r="G442" s="644" t="s">
        <v>2087</v>
      </c>
      <c r="H442" s="488" t="s">
        <v>2088</v>
      </c>
      <c r="I442" s="488" t="s">
        <v>241</v>
      </c>
      <c r="J442" s="489">
        <v>1</v>
      </c>
      <c r="K442" s="491">
        <v>40575</v>
      </c>
      <c r="L442" s="491">
        <v>40602</v>
      </c>
      <c r="M442" s="469">
        <f t="shared" si="148"/>
        <v>3.8571428571428572</v>
      </c>
      <c r="N442" s="650" t="s">
        <v>2089</v>
      </c>
      <c r="O442" s="471">
        <v>1</v>
      </c>
      <c r="P442" s="484">
        <f t="shared" si="145"/>
        <v>1</v>
      </c>
      <c r="Q442" s="485">
        <f t="shared" si="146"/>
        <v>3.8571428571428572</v>
      </c>
      <c r="R442" s="485">
        <f t="shared" si="147"/>
        <v>3.8571428571428572</v>
      </c>
      <c r="S442" s="485">
        <f t="shared" si="144"/>
        <v>3.8571428571428572</v>
      </c>
      <c r="T442" s="474"/>
      <c r="U442" s="474"/>
      <c r="V442" s="475" t="s">
        <v>2090</v>
      </c>
      <c r="W442" s="420">
        <f t="shared" si="142"/>
        <v>2</v>
      </c>
      <c r="X442" s="420">
        <f t="shared" si="149"/>
        <v>0</v>
      </c>
      <c r="Y442" s="409" t="str">
        <f t="shared" si="143"/>
        <v>CUMPLIDA</v>
      </c>
    </row>
    <row r="443" spans="1:25" ht="139.5" customHeight="1">
      <c r="A443" s="725"/>
      <c r="B443" s="728"/>
      <c r="C443" s="642"/>
      <c r="D443" s="642"/>
      <c r="E443" s="642"/>
      <c r="F443" s="646"/>
      <c r="G443" s="646"/>
      <c r="H443" s="424" t="s">
        <v>2091</v>
      </c>
      <c r="I443" s="424" t="s">
        <v>2092</v>
      </c>
      <c r="J443" s="432">
        <v>1</v>
      </c>
      <c r="K443" s="427">
        <v>40603</v>
      </c>
      <c r="L443" s="427">
        <v>40663</v>
      </c>
      <c r="M443" s="435">
        <f>(L443-K443)/7</f>
        <v>8.5714285714285712</v>
      </c>
      <c r="N443" s="862"/>
      <c r="O443" s="437">
        <v>1</v>
      </c>
      <c r="P443" s="440">
        <f t="shared" si="145"/>
        <v>1</v>
      </c>
      <c r="Q443" s="441">
        <f t="shared" si="146"/>
        <v>8.5714285714285712</v>
      </c>
      <c r="R443" s="441">
        <f t="shared" si="147"/>
        <v>8.5714285714285712</v>
      </c>
      <c r="S443" s="441">
        <f t="shared" si="144"/>
        <v>8.5714285714285712</v>
      </c>
      <c r="T443" s="423"/>
      <c r="U443" s="423"/>
      <c r="V443" s="584" t="s">
        <v>2419</v>
      </c>
      <c r="W443" s="418">
        <f t="shared" si="142"/>
        <v>2</v>
      </c>
      <c r="X443" s="418">
        <f t="shared" si="149"/>
        <v>0</v>
      </c>
      <c r="Y443" s="410" t="str">
        <f t="shared" si="143"/>
        <v>CUMPLIDA</v>
      </c>
    </row>
    <row r="444" spans="1:25" ht="121.5" customHeight="1">
      <c r="A444" s="725"/>
      <c r="B444" s="728"/>
      <c r="C444" s="642"/>
      <c r="D444" s="642"/>
      <c r="E444" s="642"/>
      <c r="F444" s="645" t="s">
        <v>2093</v>
      </c>
      <c r="G444" s="645" t="s">
        <v>2087</v>
      </c>
      <c r="H444" s="424" t="s">
        <v>2094</v>
      </c>
      <c r="I444" s="424" t="s">
        <v>2095</v>
      </c>
      <c r="J444" s="425">
        <v>1</v>
      </c>
      <c r="K444" s="427">
        <v>40589</v>
      </c>
      <c r="L444" s="427">
        <v>40617</v>
      </c>
      <c r="M444" s="435">
        <f t="shared" si="148"/>
        <v>4</v>
      </c>
      <c r="N444" s="862"/>
      <c r="O444" s="437">
        <v>1</v>
      </c>
      <c r="P444" s="440">
        <f t="shared" si="145"/>
        <v>1</v>
      </c>
      <c r="Q444" s="441">
        <f t="shared" si="146"/>
        <v>4</v>
      </c>
      <c r="R444" s="441">
        <f t="shared" si="147"/>
        <v>4</v>
      </c>
      <c r="S444" s="441">
        <f t="shared" si="144"/>
        <v>4</v>
      </c>
      <c r="T444" s="423"/>
      <c r="U444" s="423"/>
      <c r="V444" s="434" t="s">
        <v>2096</v>
      </c>
      <c r="W444" s="418">
        <f t="shared" si="142"/>
        <v>2</v>
      </c>
      <c r="X444" s="418">
        <f t="shared" si="149"/>
        <v>0</v>
      </c>
      <c r="Y444" s="410" t="str">
        <f t="shared" si="143"/>
        <v>CUMPLIDA</v>
      </c>
    </row>
    <row r="445" spans="1:25" ht="145.5" customHeight="1">
      <c r="A445" s="725"/>
      <c r="B445" s="728"/>
      <c r="C445" s="642"/>
      <c r="D445" s="642"/>
      <c r="E445" s="642"/>
      <c r="F445" s="645"/>
      <c r="G445" s="645"/>
      <c r="H445" s="424" t="s">
        <v>2097</v>
      </c>
      <c r="I445" s="424" t="s">
        <v>241</v>
      </c>
      <c r="J445" s="432">
        <v>1</v>
      </c>
      <c r="K445" s="427">
        <v>40618</v>
      </c>
      <c r="L445" s="427">
        <v>40663</v>
      </c>
      <c r="M445" s="435">
        <f t="shared" si="148"/>
        <v>6.4285714285714288</v>
      </c>
      <c r="N445" s="862"/>
      <c r="O445" s="437">
        <v>1</v>
      </c>
      <c r="P445" s="440">
        <f t="shared" si="145"/>
        <v>1</v>
      </c>
      <c r="Q445" s="441">
        <f t="shared" si="146"/>
        <v>6.4285714285714288</v>
      </c>
      <c r="R445" s="441">
        <f t="shared" si="147"/>
        <v>6.4285714285714288</v>
      </c>
      <c r="S445" s="441">
        <f t="shared" si="144"/>
        <v>6.4285714285714288</v>
      </c>
      <c r="T445" s="423"/>
      <c r="U445" s="423"/>
      <c r="V445" s="584" t="s">
        <v>2420</v>
      </c>
      <c r="W445" s="418">
        <f t="shared" si="142"/>
        <v>2</v>
      </c>
      <c r="X445" s="418">
        <f t="shared" si="149"/>
        <v>0</v>
      </c>
      <c r="Y445" s="410" t="str">
        <f t="shared" si="143"/>
        <v>CUMPLIDA</v>
      </c>
    </row>
    <row r="446" spans="1:25" ht="115.5" customHeight="1" thickBot="1">
      <c r="A446" s="726"/>
      <c r="B446" s="729"/>
      <c r="C446" s="643"/>
      <c r="D446" s="643"/>
      <c r="E446" s="643"/>
      <c r="F446" s="649"/>
      <c r="G446" s="649"/>
      <c r="H446" s="512" t="s">
        <v>2098</v>
      </c>
      <c r="I446" s="512" t="s">
        <v>2099</v>
      </c>
      <c r="J446" s="522">
        <v>1</v>
      </c>
      <c r="K446" s="514">
        <v>40618</v>
      </c>
      <c r="L446" s="514">
        <v>40754</v>
      </c>
      <c r="M446" s="477">
        <f t="shared" si="148"/>
        <v>19.428571428571427</v>
      </c>
      <c r="N446" s="863"/>
      <c r="O446" s="590">
        <v>0.4</v>
      </c>
      <c r="P446" s="486">
        <f t="shared" si="145"/>
        <v>0.4</v>
      </c>
      <c r="Q446" s="487">
        <f t="shared" si="146"/>
        <v>7.7714285714285714</v>
      </c>
      <c r="R446" s="487">
        <f t="shared" si="147"/>
        <v>7.7714285714285714</v>
      </c>
      <c r="S446" s="487">
        <f t="shared" si="144"/>
        <v>19.428571428571427</v>
      </c>
      <c r="T446" s="482"/>
      <c r="U446" s="482"/>
      <c r="V446" s="483" t="s">
        <v>2485</v>
      </c>
      <c r="W446" s="419">
        <f t="shared" si="142"/>
        <v>0</v>
      </c>
      <c r="X446" s="419">
        <f t="shared" si="149"/>
        <v>0</v>
      </c>
      <c r="Y446" s="411" t="str">
        <f t="shared" si="143"/>
        <v>VENCIDA</v>
      </c>
    </row>
    <row r="447" spans="1:25" ht="158.25" customHeight="1">
      <c r="A447" s="724">
        <v>48</v>
      </c>
      <c r="B447" s="727">
        <v>1102001</v>
      </c>
      <c r="C447" s="641" t="s">
        <v>2100</v>
      </c>
      <c r="D447" s="641" t="s">
        <v>2101</v>
      </c>
      <c r="E447" s="641" t="s">
        <v>2102</v>
      </c>
      <c r="F447" s="488" t="s">
        <v>2103</v>
      </c>
      <c r="G447" s="488" t="s">
        <v>2104</v>
      </c>
      <c r="H447" s="488" t="s">
        <v>2105</v>
      </c>
      <c r="I447" s="488" t="s">
        <v>329</v>
      </c>
      <c r="J447" s="489">
        <v>1</v>
      </c>
      <c r="K447" s="491">
        <v>40575</v>
      </c>
      <c r="L447" s="491">
        <v>40939</v>
      </c>
      <c r="M447" s="469">
        <f t="shared" si="148"/>
        <v>52</v>
      </c>
      <c r="N447" s="492" t="s">
        <v>2106</v>
      </c>
      <c r="O447" s="471">
        <v>0</v>
      </c>
      <c r="P447" s="484">
        <f t="shared" si="145"/>
        <v>0</v>
      </c>
      <c r="Q447" s="485">
        <f t="shared" si="146"/>
        <v>0</v>
      </c>
      <c r="R447" s="485">
        <f t="shared" si="147"/>
        <v>0</v>
      </c>
      <c r="S447" s="485">
        <f t="shared" si="144"/>
        <v>0</v>
      </c>
      <c r="T447" s="474"/>
      <c r="U447" s="474"/>
      <c r="V447" s="434" t="s">
        <v>2456</v>
      </c>
      <c r="W447" s="420">
        <f t="shared" si="142"/>
        <v>0</v>
      </c>
      <c r="X447" s="420">
        <f t="shared" si="149"/>
        <v>1</v>
      </c>
      <c r="Y447" s="409" t="str">
        <f t="shared" si="143"/>
        <v>EN TERMINO</v>
      </c>
    </row>
    <row r="448" spans="1:25" ht="141.75" customHeight="1" thickBot="1">
      <c r="A448" s="726"/>
      <c r="B448" s="729"/>
      <c r="C448" s="643"/>
      <c r="D448" s="643"/>
      <c r="E448" s="643"/>
      <c r="F448" s="512" t="s">
        <v>2107</v>
      </c>
      <c r="G448" s="512" t="s">
        <v>2108</v>
      </c>
      <c r="H448" s="512" t="s">
        <v>2109</v>
      </c>
      <c r="I448" s="512" t="s">
        <v>329</v>
      </c>
      <c r="J448" s="516">
        <v>1</v>
      </c>
      <c r="K448" s="514">
        <v>40575</v>
      </c>
      <c r="L448" s="514">
        <v>40939</v>
      </c>
      <c r="M448" s="477">
        <f t="shared" si="148"/>
        <v>52</v>
      </c>
      <c r="N448" s="509" t="s">
        <v>2106</v>
      </c>
      <c r="O448" s="479">
        <v>0</v>
      </c>
      <c r="P448" s="486">
        <f t="shared" si="145"/>
        <v>0</v>
      </c>
      <c r="Q448" s="487">
        <f t="shared" si="146"/>
        <v>0</v>
      </c>
      <c r="R448" s="487">
        <f t="shared" si="147"/>
        <v>0</v>
      </c>
      <c r="S448" s="487">
        <f t="shared" si="144"/>
        <v>0</v>
      </c>
      <c r="T448" s="482"/>
      <c r="U448" s="482"/>
      <c r="V448" s="434" t="s">
        <v>2456</v>
      </c>
      <c r="W448" s="419">
        <f t="shared" si="142"/>
        <v>0</v>
      </c>
      <c r="X448" s="419">
        <f t="shared" si="149"/>
        <v>1</v>
      </c>
      <c r="Y448" s="411" t="str">
        <f t="shared" si="143"/>
        <v>EN TERMINO</v>
      </c>
    </row>
    <row r="449" spans="1:25" ht="137.25" customHeight="1" thickBot="1">
      <c r="A449" s="493">
        <v>49</v>
      </c>
      <c r="B449" s="494">
        <v>1904001</v>
      </c>
      <c r="C449" s="495" t="s">
        <v>2110</v>
      </c>
      <c r="D449" s="495" t="s">
        <v>2111</v>
      </c>
      <c r="E449" s="495" t="s">
        <v>2112</v>
      </c>
      <c r="F449" s="384" t="s">
        <v>2113</v>
      </c>
      <c r="G449" s="384" t="s">
        <v>2114</v>
      </c>
      <c r="H449" s="384" t="s">
        <v>2115</v>
      </c>
      <c r="I449" s="384" t="s">
        <v>241</v>
      </c>
      <c r="J449" s="385">
        <v>1</v>
      </c>
      <c r="K449" s="524">
        <v>40575</v>
      </c>
      <c r="L449" s="497">
        <v>40663</v>
      </c>
      <c r="M449" s="498">
        <f>(L449-K449)/7</f>
        <v>12.571428571428571</v>
      </c>
      <c r="N449" s="499" t="s">
        <v>2116</v>
      </c>
      <c r="O449" s="541">
        <v>1</v>
      </c>
      <c r="P449" s="501">
        <f t="shared" si="145"/>
        <v>1</v>
      </c>
      <c r="Q449" s="502">
        <f t="shared" si="146"/>
        <v>12.571428571428571</v>
      </c>
      <c r="R449" s="502">
        <f t="shared" si="147"/>
        <v>12.571428571428571</v>
      </c>
      <c r="S449" s="502">
        <f t="shared" si="144"/>
        <v>12.571428571428571</v>
      </c>
      <c r="T449" s="542"/>
      <c r="U449" s="542"/>
      <c r="V449" s="585" t="s">
        <v>2421</v>
      </c>
      <c r="W449" s="505">
        <f t="shared" si="142"/>
        <v>2</v>
      </c>
      <c r="X449" s="505">
        <f t="shared" si="149"/>
        <v>0</v>
      </c>
      <c r="Y449" s="151" t="str">
        <f t="shared" si="143"/>
        <v>CUMPLIDA</v>
      </c>
    </row>
    <row r="450" spans="1:25" ht="15" customHeight="1" thickBot="1">
      <c r="A450" s="606" t="s">
        <v>2117</v>
      </c>
      <c r="B450" s="607"/>
      <c r="C450" s="607"/>
      <c r="D450" s="607"/>
      <c r="E450" s="607"/>
      <c r="F450" s="607"/>
      <c r="G450" s="607"/>
      <c r="H450" s="607"/>
      <c r="I450" s="607"/>
      <c r="J450" s="607"/>
      <c r="K450" s="607"/>
      <c r="L450" s="607"/>
      <c r="M450" s="607"/>
      <c r="N450" s="607"/>
      <c r="O450" s="607"/>
      <c r="P450" s="607"/>
      <c r="Q450" s="607"/>
      <c r="R450" s="607"/>
      <c r="S450" s="607"/>
      <c r="T450" s="604"/>
      <c r="U450" s="604"/>
      <c r="V450" s="605"/>
    </row>
    <row r="451" spans="1:25" ht="147" customHeight="1">
      <c r="A451" s="878">
        <v>10</v>
      </c>
      <c r="B451" s="881">
        <v>2101002</v>
      </c>
      <c r="C451" s="884" t="s">
        <v>2118</v>
      </c>
      <c r="D451" s="884" t="s">
        <v>2119</v>
      </c>
      <c r="E451" s="884" t="s">
        <v>2120</v>
      </c>
      <c r="F451" s="447" t="s">
        <v>2121</v>
      </c>
      <c r="G451" s="447" t="s">
        <v>2122</v>
      </c>
      <c r="H451" s="447" t="s">
        <v>2123</v>
      </c>
      <c r="I451" s="448" t="s">
        <v>2124</v>
      </c>
      <c r="J451" s="448">
        <v>1</v>
      </c>
      <c r="K451" s="449">
        <v>40483</v>
      </c>
      <c r="L451" s="449">
        <v>40785</v>
      </c>
      <c r="M451" s="117">
        <f>(L451-K451)/7</f>
        <v>43.142857142857146</v>
      </c>
      <c r="N451" s="450" t="s">
        <v>2125</v>
      </c>
      <c r="O451" s="295">
        <v>1</v>
      </c>
      <c r="P451" s="451">
        <f>IF(O451/J451&gt;1,1,+O451/J451)</f>
        <v>1</v>
      </c>
      <c r="Q451" s="117">
        <f>+M451*P451</f>
        <v>43.142857142857146</v>
      </c>
      <c r="R451" s="117">
        <f>IF(L451&lt;=$T$9,Q451,0)</f>
        <v>43.142857142857146</v>
      </c>
      <c r="S451" s="117">
        <f>IF($T$9&gt;=L451,M451,0)</f>
        <v>43.142857142857146</v>
      </c>
      <c r="T451" s="452"/>
      <c r="U451" s="452"/>
      <c r="V451" s="611" t="s">
        <v>2454</v>
      </c>
      <c r="W451" s="420">
        <f t="shared" si="142"/>
        <v>2</v>
      </c>
      <c r="X451" s="420">
        <f t="shared" si="149"/>
        <v>0</v>
      </c>
      <c r="Y451" s="409" t="str">
        <f t="shared" si="143"/>
        <v>CUMPLIDA</v>
      </c>
    </row>
    <row r="452" spans="1:25" ht="77.25" customHeight="1">
      <c r="A452" s="879"/>
      <c r="B452" s="882"/>
      <c r="C452" s="885"/>
      <c r="D452" s="885"/>
      <c r="E452" s="885"/>
      <c r="F452" s="887" t="s">
        <v>2126</v>
      </c>
      <c r="G452" s="446" t="s">
        <v>2127</v>
      </c>
      <c r="H452" s="889" t="s">
        <v>2128</v>
      </c>
      <c r="I452" s="889" t="s">
        <v>2129</v>
      </c>
      <c r="J452" s="889">
        <v>3</v>
      </c>
      <c r="K452" s="891">
        <v>40483</v>
      </c>
      <c r="L452" s="891">
        <v>40632</v>
      </c>
      <c r="M452" s="893">
        <f>(L452-K452)/7</f>
        <v>21.285714285714285</v>
      </c>
      <c r="N452" s="907" t="s">
        <v>2125</v>
      </c>
      <c r="O452" s="909">
        <v>3</v>
      </c>
      <c r="P452" s="911">
        <f>IF(O452/J452&gt;1,1,+O452/J452)</f>
        <v>1</v>
      </c>
      <c r="Q452" s="893">
        <f>+M452*P452</f>
        <v>21.285714285714285</v>
      </c>
      <c r="R452" s="893">
        <f>IF(L452&lt;=$T$9,Q452,0)</f>
        <v>21.285714285714285</v>
      </c>
      <c r="S452" s="893">
        <f>IF($T$9&gt;=L452,M452,0)</f>
        <v>21.285714285714285</v>
      </c>
      <c r="T452" s="899"/>
      <c r="U452" s="899"/>
      <c r="V452" s="901"/>
      <c r="W452" s="985">
        <f t="shared" si="142"/>
        <v>2</v>
      </c>
      <c r="X452" s="987">
        <f t="shared" si="149"/>
        <v>0</v>
      </c>
      <c r="Y452" s="842" t="str">
        <f t="shared" si="143"/>
        <v>CUMPLIDA</v>
      </c>
    </row>
    <row r="453" spans="1:25" ht="152.25" customHeight="1">
      <c r="A453" s="879"/>
      <c r="B453" s="882"/>
      <c r="C453" s="885"/>
      <c r="D453" s="885"/>
      <c r="E453" s="885"/>
      <c r="F453" s="887"/>
      <c r="G453" s="446" t="s">
        <v>2130</v>
      </c>
      <c r="H453" s="889"/>
      <c r="I453" s="889"/>
      <c r="J453" s="889"/>
      <c r="K453" s="891"/>
      <c r="L453" s="891"/>
      <c r="M453" s="893"/>
      <c r="N453" s="907"/>
      <c r="O453" s="909"/>
      <c r="P453" s="911"/>
      <c r="Q453" s="893"/>
      <c r="R453" s="893"/>
      <c r="S453" s="893"/>
      <c r="T453" s="899"/>
      <c r="U453" s="899"/>
      <c r="V453" s="902"/>
      <c r="W453" s="985"/>
      <c r="X453" s="987"/>
      <c r="Y453" s="989"/>
    </row>
    <row r="454" spans="1:25" ht="115.5" thickBot="1">
      <c r="A454" s="880"/>
      <c r="B454" s="883"/>
      <c r="C454" s="886"/>
      <c r="D454" s="886"/>
      <c r="E454" s="886"/>
      <c r="F454" s="888"/>
      <c r="G454" s="453" t="s">
        <v>2131</v>
      </c>
      <c r="H454" s="890"/>
      <c r="I454" s="890"/>
      <c r="J454" s="890"/>
      <c r="K454" s="892"/>
      <c r="L454" s="892"/>
      <c r="M454" s="894"/>
      <c r="N454" s="908"/>
      <c r="O454" s="910"/>
      <c r="P454" s="912"/>
      <c r="Q454" s="894"/>
      <c r="R454" s="894"/>
      <c r="S454" s="894"/>
      <c r="T454" s="900"/>
      <c r="U454" s="900"/>
      <c r="V454" s="903"/>
      <c r="W454" s="986"/>
      <c r="X454" s="988"/>
      <c r="Y454" s="843"/>
    </row>
    <row r="455" spans="1:25" ht="15" customHeight="1" thickBot="1">
      <c r="A455" s="904" t="s">
        <v>2132</v>
      </c>
      <c r="B455" s="905"/>
      <c r="C455" s="905"/>
      <c r="D455" s="905"/>
      <c r="E455" s="905"/>
      <c r="F455" s="905"/>
      <c r="G455" s="905"/>
      <c r="H455" s="905"/>
      <c r="I455" s="905"/>
      <c r="J455" s="905"/>
      <c r="K455" s="905"/>
      <c r="L455" s="905"/>
      <c r="M455" s="905"/>
      <c r="N455" s="905"/>
      <c r="O455" s="905"/>
      <c r="P455" s="905"/>
      <c r="Q455" s="905"/>
      <c r="R455" s="905"/>
      <c r="S455" s="905"/>
      <c r="T455" s="905"/>
      <c r="U455" s="905"/>
      <c r="V455" s="906"/>
    </row>
    <row r="456" spans="1:25" ht="150" customHeight="1">
      <c r="A456" s="819">
        <v>1</v>
      </c>
      <c r="B456" s="822">
        <v>1801004</v>
      </c>
      <c r="C456" s="895" t="s">
        <v>2133</v>
      </c>
      <c r="D456" s="544"/>
      <c r="E456" s="544"/>
      <c r="F456" s="545" t="s">
        <v>2134</v>
      </c>
      <c r="G456" s="545" t="s">
        <v>2135</v>
      </c>
      <c r="H456" s="545" t="s">
        <v>2136</v>
      </c>
      <c r="I456" s="546" t="s">
        <v>2136</v>
      </c>
      <c r="J456" s="546">
        <v>1</v>
      </c>
      <c r="K456" s="547">
        <v>40544</v>
      </c>
      <c r="L456" s="547">
        <v>40574</v>
      </c>
      <c r="M456" s="413">
        <f>(L456-K456)/7</f>
        <v>4.2857142857142856</v>
      </c>
      <c r="N456" s="548" t="s">
        <v>2137</v>
      </c>
      <c r="O456" s="295">
        <v>1</v>
      </c>
      <c r="P456" s="119">
        <f>IF(O456/J456&gt;1,1,+O456/J456)</f>
        <v>1</v>
      </c>
      <c r="Q456" s="120">
        <f t="shared" ref="Q456:Q505" si="150">+M456*P456</f>
        <v>4.2857142857142856</v>
      </c>
      <c r="R456" s="120">
        <f t="shared" ref="R456:R505" si="151">IF(L456&lt;=$T$9,Q456,0)</f>
        <v>4.2857142857142856</v>
      </c>
      <c r="S456" s="120">
        <f t="shared" ref="S456:S505" si="152">IF($T$9&gt;=L456,M456,0)</f>
        <v>4.2857142857142856</v>
      </c>
      <c r="T456" s="121"/>
      <c r="U456" s="121"/>
      <c r="V456" s="309" t="s">
        <v>2138</v>
      </c>
      <c r="W456" s="420">
        <f t="shared" si="142"/>
        <v>2</v>
      </c>
      <c r="X456" s="420">
        <f t="shared" si="149"/>
        <v>0</v>
      </c>
      <c r="Y456" s="543" t="str">
        <f t="shared" si="143"/>
        <v>CUMPLIDA</v>
      </c>
    </row>
    <row r="457" spans="1:25" ht="150" customHeight="1" thickBot="1">
      <c r="A457" s="821"/>
      <c r="B457" s="824"/>
      <c r="C457" s="896"/>
      <c r="D457" s="549"/>
      <c r="E457" s="549"/>
      <c r="F457" s="550" t="s">
        <v>2139</v>
      </c>
      <c r="G457" s="550" t="s">
        <v>2135</v>
      </c>
      <c r="H457" s="550" t="s">
        <v>2140</v>
      </c>
      <c r="I457" s="551" t="s">
        <v>2141</v>
      </c>
      <c r="J457" s="551">
        <v>1</v>
      </c>
      <c r="K457" s="552">
        <v>40544</v>
      </c>
      <c r="L457" s="552">
        <v>40589</v>
      </c>
      <c r="M457" s="414">
        <f>(L457-K457)/7</f>
        <v>6.4285714285714288</v>
      </c>
      <c r="N457" s="553" t="s">
        <v>2137</v>
      </c>
      <c r="O457" s="272">
        <v>1</v>
      </c>
      <c r="P457" s="130">
        <f t="shared" ref="P457:P505" si="153">IF(O457/J457&gt;1,1,+O457/J457)</f>
        <v>1</v>
      </c>
      <c r="Q457" s="412">
        <f t="shared" si="150"/>
        <v>6.4285714285714288</v>
      </c>
      <c r="R457" s="131">
        <f t="shared" si="151"/>
        <v>6.4285714285714288</v>
      </c>
      <c r="S457" s="131">
        <f t="shared" si="152"/>
        <v>6.4285714285714288</v>
      </c>
      <c r="T457" s="132"/>
      <c r="U457" s="132"/>
      <c r="V457" s="318" t="s">
        <v>2142</v>
      </c>
      <c r="W457" s="419">
        <f t="shared" si="142"/>
        <v>2</v>
      </c>
      <c r="X457" s="419">
        <f t="shared" si="149"/>
        <v>0</v>
      </c>
      <c r="Y457" s="411" t="str">
        <f t="shared" si="143"/>
        <v>CUMPLIDA</v>
      </c>
    </row>
    <row r="458" spans="1:25" ht="138" customHeight="1">
      <c r="A458" s="819">
        <v>2</v>
      </c>
      <c r="B458" s="822">
        <v>1801001</v>
      </c>
      <c r="C458" s="895" t="s">
        <v>2143</v>
      </c>
      <c r="D458" s="895" t="s">
        <v>2144</v>
      </c>
      <c r="E458" s="895" t="s">
        <v>2145</v>
      </c>
      <c r="F458" s="545" t="s">
        <v>2134</v>
      </c>
      <c r="G458" s="545" t="s">
        <v>2135</v>
      </c>
      <c r="H458" s="545" t="s">
        <v>2136</v>
      </c>
      <c r="I458" s="546" t="s">
        <v>2136</v>
      </c>
      <c r="J458" s="546">
        <v>1</v>
      </c>
      <c r="K458" s="547">
        <v>40544</v>
      </c>
      <c r="L458" s="547">
        <v>40574</v>
      </c>
      <c r="M458" s="413">
        <f t="shared" ref="M458:M505" si="154">(L458-K458)/7</f>
        <v>4.2857142857142856</v>
      </c>
      <c r="N458" s="548" t="s">
        <v>2137</v>
      </c>
      <c r="O458" s="295">
        <v>1</v>
      </c>
      <c r="P458" s="119">
        <f t="shared" si="153"/>
        <v>1</v>
      </c>
      <c r="Q458" s="120">
        <f t="shared" si="150"/>
        <v>4.2857142857142856</v>
      </c>
      <c r="R458" s="120">
        <f t="shared" si="151"/>
        <v>4.2857142857142856</v>
      </c>
      <c r="S458" s="120">
        <f t="shared" si="152"/>
        <v>4.2857142857142856</v>
      </c>
      <c r="T458" s="121"/>
      <c r="U458" s="121"/>
      <c r="V458" s="309" t="s">
        <v>2138</v>
      </c>
      <c r="W458" s="420">
        <f t="shared" si="142"/>
        <v>2</v>
      </c>
      <c r="X458" s="420">
        <f t="shared" si="149"/>
        <v>0</v>
      </c>
      <c r="Y458" s="409" t="str">
        <f t="shared" si="143"/>
        <v>CUMPLIDA</v>
      </c>
    </row>
    <row r="459" spans="1:25" ht="133.5" customHeight="1" thickBot="1">
      <c r="A459" s="821"/>
      <c r="B459" s="824"/>
      <c r="C459" s="896"/>
      <c r="D459" s="896"/>
      <c r="E459" s="896"/>
      <c r="F459" s="550" t="s">
        <v>2139</v>
      </c>
      <c r="G459" s="550" t="s">
        <v>2135</v>
      </c>
      <c r="H459" s="550" t="s">
        <v>2140</v>
      </c>
      <c r="I459" s="551" t="s">
        <v>2141</v>
      </c>
      <c r="J459" s="551">
        <v>1</v>
      </c>
      <c r="K459" s="552">
        <v>40544</v>
      </c>
      <c r="L459" s="552">
        <v>40589</v>
      </c>
      <c r="M459" s="414">
        <f t="shared" si="154"/>
        <v>6.4285714285714288</v>
      </c>
      <c r="N459" s="553" t="s">
        <v>2137</v>
      </c>
      <c r="O459" s="272">
        <v>1</v>
      </c>
      <c r="P459" s="130">
        <f t="shared" si="153"/>
        <v>1</v>
      </c>
      <c r="Q459" s="412">
        <f t="shared" si="150"/>
        <v>6.4285714285714288</v>
      </c>
      <c r="R459" s="131">
        <f t="shared" si="151"/>
        <v>6.4285714285714288</v>
      </c>
      <c r="S459" s="131">
        <f t="shared" si="152"/>
        <v>6.4285714285714288</v>
      </c>
      <c r="T459" s="132"/>
      <c r="U459" s="132"/>
      <c r="V459" s="318" t="s">
        <v>2146</v>
      </c>
      <c r="W459" s="419">
        <f t="shared" si="142"/>
        <v>2</v>
      </c>
      <c r="X459" s="419">
        <f t="shared" si="149"/>
        <v>0</v>
      </c>
      <c r="Y459" s="411" t="str">
        <f t="shared" si="143"/>
        <v>CUMPLIDA</v>
      </c>
    </row>
    <row r="460" spans="1:25" ht="219" customHeight="1">
      <c r="A460" s="819">
        <v>3</v>
      </c>
      <c r="B460" s="822">
        <v>1801002</v>
      </c>
      <c r="C460" s="895" t="s">
        <v>2147</v>
      </c>
      <c r="D460" s="895" t="s">
        <v>2148</v>
      </c>
      <c r="E460" s="895" t="s">
        <v>2149</v>
      </c>
      <c r="F460" s="545" t="s">
        <v>2134</v>
      </c>
      <c r="G460" s="545" t="s">
        <v>2135</v>
      </c>
      <c r="H460" s="545" t="s">
        <v>2136</v>
      </c>
      <c r="I460" s="546" t="s">
        <v>2136</v>
      </c>
      <c r="J460" s="546">
        <v>1</v>
      </c>
      <c r="K460" s="547">
        <v>40544</v>
      </c>
      <c r="L460" s="547">
        <v>40574</v>
      </c>
      <c r="M460" s="413">
        <f t="shared" si="154"/>
        <v>4.2857142857142856</v>
      </c>
      <c r="N460" s="548" t="s">
        <v>2137</v>
      </c>
      <c r="O460" s="295">
        <v>1</v>
      </c>
      <c r="P460" s="119">
        <f t="shared" si="153"/>
        <v>1</v>
      </c>
      <c r="Q460" s="120">
        <f t="shared" si="150"/>
        <v>4.2857142857142856</v>
      </c>
      <c r="R460" s="120">
        <f t="shared" si="151"/>
        <v>4.2857142857142856</v>
      </c>
      <c r="S460" s="120">
        <f t="shared" si="152"/>
        <v>4.2857142857142856</v>
      </c>
      <c r="T460" s="121"/>
      <c r="U460" s="121"/>
      <c r="V460" s="309" t="s">
        <v>2150</v>
      </c>
      <c r="W460" s="420">
        <f t="shared" ref="W460:W523" si="155">IF(P460=100%,2,0)</f>
        <v>2</v>
      </c>
      <c r="X460" s="420">
        <f t="shared" si="149"/>
        <v>0</v>
      </c>
      <c r="Y460" s="409" t="str">
        <f t="shared" ref="Y460:Y523" si="156">IF(W460+X460&gt;1,"CUMPLIDA",IF(X460=1,"EN TERMINO","VENCIDA"))</f>
        <v>CUMPLIDA</v>
      </c>
    </row>
    <row r="461" spans="1:25" ht="382.5" customHeight="1" thickBot="1">
      <c r="A461" s="821"/>
      <c r="B461" s="824"/>
      <c r="C461" s="896"/>
      <c r="D461" s="896"/>
      <c r="E461" s="896"/>
      <c r="F461" s="550" t="s">
        <v>2139</v>
      </c>
      <c r="G461" s="550" t="s">
        <v>2135</v>
      </c>
      <c r="H461" s="550" t="s">
        <v>2140</v>
      </c>
      <c r="I461" s="551" t="s">
        <v>2141</v>
      </c>
      <c r="J461" s="551">
        <v>1</v>
      </c>
      <c r="K461" s="552">
        <v>40544</v>
      </c>
      <c r="L461" s="552">
        <v>40589</v>
      </c>
      <c r="M461" s="414">
        <f t="shared" si="154"/>
        <v>6.4285714285714288</v>
      </c>
      <c r="N461" s="553" t="s">
        <v>2137</v>
      </c>
      <c r="O461" s="272">
        <v>1</v>
      </c>
      <c r="P461" s="130">
        <f t="shared" si="153"/>
        <v>1</v>
      </c>
      <c r="Q461" s="412">
        <f t="shared" si="150"/>
        <v>6.4285714285714288</v>
      </c>
      <c r="R461" s="131">
        <f t="shared" si="151"/>
        <v>6.4285714285714288</v>
      </c>
      <c r="S461" s="131">
        <f t="shared" si="152"/>
        <v>6.4285714285714288</v>
      </c>
      <c r="T461" s="132"/>
      <c r="U461" s="132"/>
      <c r="V461" s="331" t="s">
        <v>2423</v>
      </c>
      <c r="W461" s="419">
        <f t="shared" si="155"/>
        <v>2</v>
      </c>
      <c r="X461" s="419">
        <f t="shared" si="149"/>
        <v>0</v>
      </c>
      <c r="Y461" s="411" t="str">
        <f t="shared" si="156"/>
        <v>CUMPLIDA</v>
      </c>
    </row>
    <row r="462" spans="1:25" ht="102.75" customHeight="1">
      <c r="A462" s="819">
        <v>4</v>
      </c>
      <c r="B462" s="822">
        <v>1801002</v>
      </c>
      <c r="C462" s="895" t="s">
        <v>2151</v>
      </c>
      <c r="D462" s="897"/>
      <c r="E462" s="895"/>
      <c r="F462" s="545" t="s">
        <v>2134</v>
      </c>
      <c r="G462" s="545" t="s">
        <v>2135</v>
      </c>
      <c r="H462" s="545" t="s">
        <v>2136</v>
      </c>
      <c r="I462" s="546" t="s">
        <v>2136</v>
      </c>
      <c r="J462" s="546">
        <v>1</v>
      </c>
      <c r="K462" s="547">
        <v>40544</v>
      </c>
      <c r="L462" s="547">
        <v>40574</v>
      </c>
      <c r="M462" s="413">
        <f t="shared" si="154"/>
        <v>4.2857142857142856</v>
      </c>
      <c r="N462" s="548" t="s">
        <v>2137</v>
      </c>
      <c r="O462" s="295">
        <v>1</v>
      </c>
      <c r="P462" s="119">
        <f t="shared" si="153"/>
        <v>1</v>
      </c>
      <c r="Q462" s="120">
        <f t="shared" si="150"/>
        <v>4.2857142857142856</v>
      </c>
      <c r="R462" s="120">
        <f t="shared" si="151"/>
        <v>4.2857142857142856</v>
      </c>
      <c r="S462" s="120">
        <f t="shared" si="152"/>
        <v>4.2857142857142856</v>
      </c>
      <c r="T462" s="121"/>
      <c r="U462" s="121"/>
      <c r="V462" s="309" t="s">
        <v>2138</v>
      </c>
      <c r="W462" s="420">
        <f t="shared" si="155"/>
        <v>2</v>
      </c>
      <c r="X462" s="420">
        <f t="shared" si="149"/>
        <v>0</v>
      </c>
      <c r="Y462" s="409" t="str">
        <f t="shared" si="156"/>
        <v>CUMPLIDA</v>
      </c>
    </row>
    <row r="463" spans="1:25" ht="159" customHeight="1" thickBot="1">
      <c r="A463" s="821"/>
      <c r="B463" s="824"/>
      <c r="C463" s="896"/>
      <c r="D463" s="898"/>
      <c r="E463" s="896"/>
      <c r="F463" s="550" t="s">
        <v>2139</v>
      </c>
      <c r="G463" s="550" t="s">
        <v>2135</v>
      </c>
      <c r="H463" s="550" t="s">
        <v>2140</v>
      </c>
      <c r="I463" s="551" t="s">
        <v>2141</v>
      </c>
      <c r="J463" s="551">
        <v>1</v>
      </c>
      <c r="K463" s="552">
        <v>40544</v>
      </c>
      <c r="L463" s="552">
        <v>40589</v>
      </c>
      <c r="M463" s="414">
        <f t="shared" si="154"/>
        <v>6.4285714285714288</v>
      </c>
      <c r="N463" s="553" t="s">
        <v>2137</v>
      </c>
      <c r="O463" s="272">
        <v>1</v>
      </c>
      <c r="P463" s="130">
        <f t="shared" si="153"/>
        <v>1</v>
      </c>
      <c r="Q463" s="412">
        <f t="shared" si="150"/>
        <v>6.4285714285714288</v>
      </c>
      <c r="R463" s="131">
        <f t="shared" si="151"/>
        <v>6.4285714285714288</v>
      </c>
      <c r="S463" s="131">
        <f t="shared" si="152"/>
        <v>6.4285714285714288</v>
      </c>
      <c r="T463" s="132"/>
      <c r="U463" s="132"/>
      <c r="V463" s="599" t="s">
        <v>2425</v>
      </c>
      <c r="W463" s="419">
        <f t="shared" si="155"/>
        <v>2</v>
      </c>
      <c r="X463" s="419">
        <f t="shared" si="149"/>
        <v>0</v>
      </c>
      <c r="Y463" s="411" t="str">
        <f t="shared" si="156"/>
        <v>CUMPLIDA</v>
      </c>
    </row>
    <row r="464" spans="1:25" ht="108.75" customHeight="1">
      <c r="A464" s="819">
        <v>5</v>
      </c>
      <c r="B464" s="822">
        <v>1801002</v>
      </c>
      <c r="C464" s="895" t="s">
        <v>2152</v>
      </c>
      <c r="D464" s="897"/>
      <c r="E464" s="897"/>
      <c r="F464" s="554" t="s">
        <v>2153</v>
      </c>
      <c r="G464" s="545" t="s">
        <v>2154</v>
      </c>
      <c r="H464" s="545" t="s">
        <v>2136</v>
      </c>
      <c r="I464" s="546" t="s">
        <v>2136</v>
      </c>
      <c r="J464" s="546">
        <v>1</v>
      </c>
      <c r="K464" s="547">
        <v>40544</v>
      </c>
      <c r="L464" s="547">
        <v>40574</v>
      </c>
      <c r="M464" s="413">
        <f t="shared" si="154"/>
        <v>4.2857142857142856</v>
      </c>
      <c r="N464" s="548" t="s">
        <v>2137</v>
      </c>
      <c r="O464" s="295">
        <v>1</v>
      </c>
      <c r="P464" s="119">
        <f t="shared" si="153"/>
        <v>1</v>
      </c>
      <c r="Q464" s="120">
        <f t="shared" si="150"/>
        <v>4.2857142857142856</v>
      </c>
      <c r="R464" s="120">
        <f t="shared" si="151"/>
        <v>4.2857142857142856</v>
      </c>
      <c r="S464" s="120">
        <f t="shared" si="152"/>
        <v>4.2857142857142856</v>
      </c>
      <c r="T464" s="121"/>
      <c r="U464" s="121"/>
      <c r="V464" s="309" t="s">
        <v>2138</v>
      </c>
      <c r="W464" s="420">
        <f t="shared" si="155"/>
        <v>2</v>
      </c>
      <c r="X464" s="420">
        <f t="shared" si="149"/>
        <v>0</v>
      </c>
      <c r="Y464" s="409" t="str">
        <f t="shared" si="156"/>
        <v>CUMPLIDA</v>
      </c>
    </row>
    <row r="465" spans="1:25" ht="69" customHeight="1" thickBot="1">
      <c r="A465" s="821"/>
      <c r="B465" s="824"/>
      <c r="C465" s="896"/>
      <c r="D465" s="898"/>
      <c r="E465" s="898"/>
      <c r="F465" s="550" t="s">
        <v>2139</v>
      </c>
      <c r="G465" s="550" t="s">
        <v>2154</v>
      </c>
      <c r="H465" s="550" t="s">
        <v>2140</v>
      </c>
      <c r="I465" s="551" t="s">
        <v>2141</v>
      </c>
      <c r="J465" s="551">
        <v>1</v>
      </c>
      <c r="K465" s="552">
        <v>40544</v>
      </c>
      <c r="L465" s="552">
        <v>40589</v>
      </c>
      <c r="M465" s="414">
        <f t="shared" si="154"/>
        <v>6.4285714285714288</v>
      </c>
      <c r="N465" s="553" t="s">
        <v>2137</v>
      </c>
      <c r="O465" s="272">
        <v>1</v>
      </c>
      <c r="P465" s="130">
        <f t="shared" si="153"/>
        <v>1</v>
      </c>
      <c r="Q465" s="412">
        <f t="shared" si="150"/>
        <v>6.4285714285714288</v>
      </c>
      <c r="R465" s="131">
        <f t="shared" si="151"/>
        <v>6.4285714285714288</v>
      </c>
      <c r="S465" s="131">
        <f t="shared" si="152"/>
        <v>6.4285714285714288</v>
      </c>
      <c r="T465" s="132"/>
      <c r="U465" s="132"/>
      <c r="V465" s="555" t="s">
        <v>2155</v>
      </c>
      <c r="W465" s="419">
        <f t="shared" si="155"/>
        <v>2</v>
      </c>
      <c r="X465" s="419">
        <f t="shared" si="149"/>
        <v>0</v>
      </c>
      <c r="Y465" s="411" t="str">
        <f t="shared" si="156"/>
        <v>CUMPLIDA</v>
      </c>
    </row>
    <row r="466" spans="1:25" ht="179.25" thickBot="1">
      <c r="A466" s="556">
        <v>6</v>
      </c>
      <c r="B466" s="557">
        <v>1801001</v>
      </c>
      <c r="C466" s="557" t="s">
        <v>2156</v>
      </c>
      <c r="D466" s="557" t="s">
        <v>2157</v>
      </c>
      <c r="E466" s="557" t="s">
        <v>2158</v>
      </c>
      <c r="F466" s="558" t="s">
        <v>2159</v>
      </c>
      <c r="G466" s="559" t="s">
        <v>2160</v>
      </c>
      <c r="H466" s="558" t="s">
        <v>2161</v>
      </c>
      <c r="I466" s="560" t="s">
        <v>2162</v>
      </c>
      <c r="J466" s="561">
        <v>1</v>
      </c>
      <c r="K466" s="562">
        <v>40544</v>
      </c>
      <c r="L466" s="562">
        <v>40589</v>
      </c>
      <c r="M466" s="143">
        <f t="shared" si="154"/>
        <v>6.4285714285714288</v>
      </c>
      <c r="N466" s="165" t="s">
        <v>2137</v>
      </c>
      <c r="O466" s="326">
        <v>1</v>
      </c>
      <c r="P466" s="146">
        <f t="shared" si="153"/>
        <v>1</v>
      </c>
      <c r="Q466" s="147">
        <f t="shared" si="150"/>
        <v>6.4285714285714288</v>
      </c>
      <c r="R466" s="147">
        <f t="shared" si="151"/>
        <v>6.4285714285714288</v>
      </c>
      <c r="S466" s="147">
        <f t="shared" si="152"/>
        <v>6.4285714285714288</v>
      </c>
      <c r="T466" s="148"/>
      <c r="U466" s="148"/>
      <c r="V466" s="327" t="s">
        <v>2163</v>
      </c>
      <c r="W466" s="505">
        <f t="shared" si="155"/>
        <v>2</v>
      </c>
      <c r="X466" s="505">
        <f t="shared" si="149"/>
        <v>0</v>
      </c>
      <c r="Y466" s="151" t="str">
        <f t="shared" si="156"/>
        <v>CUMPLIDA</v>
      </c>
    </row>
    <row r="467" spans="1:25" ht="228" customHeight="1">
      <c r="A467" s="819">
        <v>7</v>
      </c>
      <c r="B467" s="822">
        <v>1801004</v>
      </c>
      <c r="C467" s="895" t="s">
        <v>2164</v>
      </c>
      <c r="D467" s="895" t="s">
        <v>2165</v>
      </c>
      <c r="E467" s="895" t="s">
        <v>2166</v>
      </c>
      <c r="F467" s="554" t="s">
        <v>2153</v>
      </c>
      <c r="G467" s="545" t="s">
        <v>2154</v>
      </c>
      <c r="H467" s="545" t="s">
        <v>2136</v>
      </c>
      <c r="I467" s="546" t="s">
        <v>2136</v>
      </c>
      <c r="J467" s="546">
        <v>1</v>
      </c>
      <c r="K467" s="547">
        <v>40544</v>
      </c>
      <c r="L467" s="547">
        <v>40574</v>
      </c>
      <c r="M467" s="413">
        <f t="shared" si="154"/>
        <v>4.2857142857142856</v>
      </c>
      <c r="N467" s="548" t="s">
        <v>2137</v>
      </c>
      <c r="O467" s="295">
        <v>1</v>
      </c>
      <c r="P467" s="119">
        <f t="shared" si="153"/>
        <v>1</v>
      </c>
      <c r="Q467" s="120">
        <f t="shared" si="150"/>
        <v>4.2857142857142856</v>
      </c>
      <c r="R467" s="120">
        <f t="shared" si="151"/>
        <v>4.2857142857142856</v>
      </c>
      <c r="S467" s="120">
        <f t="shared" si="152"/>
        <v>4.2857142857142856</v>
      </c>
      <c r="T467" s="121"/>
      <c r="U467" s="121"/>
      <c r="V467" s="309" t="s">
        <v>2138</v>
      </c>
      <c r="W467" s="420">
        <f t="shared" si="155"/>
        <v>2</v>
      </c>
      <c r="X467" s="420">
        <f t="shared" si="149"/>
        <v>0</v>
      </c>
      <c r="Y467" s="409" t="str">
        <f t="shared" si="156"/>
        <v>CUMPLIDA</v>
      </c>
    </row>
    <row r="468" spans="1:25" ht="312" customHeight="1" thickBot="1">
      <c r="A468" s="821"/>
      <c r="B468" s="824"/>
      <c r="C468" s="896"/>
      <c r="D468" s="896"/>
      <c r="E468" s="896"/>
      <c r="F468" s="550" t="s">
        <v>2139</v>
      </c>
      <c r="G468" s="550" t="s">
        <v>2135</v>
      </c>
      <c r="H468" s="550" t="s">
        <v>2140</v>
      </c>
      <c r="I468" s="551" t="s">
        <v>2141</v>
      </c>
      <c r="J468" s="551">
        <v>1</v>
      </c>
      <c r="K468" s="552">
        <v>40544</v>
      </c>
      <c r="L468" s="552">
        <v>40589</v>
      </c>
      <c r="M468" s="414">
        <f t="shared" si="154"/>
        <v>6.4285714285714288</v>
      </c>
      <c r="N468" s="553" t="s">
        <v>2137</v>
      </c>
      <c r="O468" s="272">
        <v>1</v>
      </c>
      <c r="P468" s="130">
        <f t="shared" si="153"/>
        <v>1</v>
      </c>
      <c r="Q468" s="412">
        <f t="shared" si="150"/>
        <v>6.4285714285714288</v>
      </c>
      <c r="R468" s="131">
        <f t="shared" si="151"/>
        <v>6.4285714285714288</v>
      </c>
      <c r="S468" s="131">
        <f t="shared" si="152"/>
        <v>6.4285714285714288</v>
      </c>
      <c r="T468" s="132"/>
      <c r="U468" s="132"/>
      <c r="V468" s="318" t="s">
        <v>2167</v>
      </c>
      <c r="W468" s="419">
        <f t="shared" si="155"/>
        <v>2</v>
      </c>
      <c r="X468" s="419">
        <f t="shared" si="149"/>
        <v>0</v>
      </c>
      <c r="Y468" s="411" t="str">
        <f t="shared" si="156"/>
        <v>CUMPLIDA</v>
      </c>
    </row>
    <row r="469" spans="1:25" ht="334.5" customHeight="1" thickBot="1">
      <c r="A469" s="556">
        <v>8</v>
      </c>
      <c r="B469" s="557">
        <v>1102002</v>
      </c>
      <c r="C469" s="557" t="s">
        <v>2168</v>
      </c>
      <c r="D469" s="563" t="s">
        <v>2169</v>
      </c>
      <c r="E469" s="563" t="s">
        <v>2170</v>
      </c>
      <c r="F469" s="559" t="s">
        <v>2171</v>
      </c>
      <c r="G469" s="559" t="s">
        <v>2172</v>
      </c>
      <c r="H469" s="559" t="s">
        <v>2173</v>
      </c>
      <c r="I469" s="561" t="s">
        <v>2174</v>
      </c>
      <c r="J469" s="561">
        <v>1</v>
      </c>
      <c r="K469" s="562">
        <v>40452</v>
      </c>
      <c r="L469" s="562">
        <v>40543</v>
      </c>
      <c r="M469" s="143">
        <f t="shared" si="154"/>
        <v>13</v>
      </c>
      <c r="N469" s="165" t="s">
        <v>2137</v>
      </c>
      <c r="O469" s="326">
        <v>1</v>
      </c>
      <c r="P469" s="146">
        <f t="shared" si="153"/>
        <v>1</v>
      </c>
      <c r="Q469" s="147">
        <f t="shared" si="150"/>
        <v>13</v>
      </c>
      <c r="R469" s="147">
        <f t="shared" si="151"/>
        <v>13</v>
      </c>
      <c r="S469" s="147">
        <f t="shared" si="152"/>
        <v>13</v>
      </c>
      <c r="T469" s="148"/>
      <c r="U469" s="148"/>
      <c r="V469" s="327" t="s">
        <v>2175</v>
      </c>
      <c r="W469" s="505">
        <f t="shared" si="155"/>
        <v>2</v>
      </c>
      <c r="X469" s="505">
        <f t="shared" si="149"/>
        <v>0</v>
      </c>
      <c r="Y469" s="151" t="str">
        <f t="shared" si="156"/>
        <v>CUMPLIDA</v>
      </c>
    </row>
    <row r="470" spans="1:25" ht="374.25" customHeight="1" thickBot="1">
      <c r="A470" s="556">
        <v>9</v>
      </c>
      <c r="B470" s="557">
        <v>1101002</v>
      </c>
      <c r="C470" s="557" t="s">
        <v>2176</v>
      </c>
      <c r="D470" s="563" t="s">
        <v>2177</v>
      </c>
      <c r="E470" s="557" t="s">
        <v>2178</v>
      </c>
      <c r="F470" s="559" t="s">
        <v>2179</v>
      </c>
      <c r="G470" s="559" t="s">
        <v>2172</v>
      </c>
      <c r="H470" s="559" t="s">
        <v>2173</v>
      </c>
      <c r="I470" s="561" t="s">
        <v>2174</v>
      </c>
      <c r="J470" s="561">
        <v>1</v>
      </c>
      <c r="K470" s="562">
        <v>40452</v>
      </c>
      <c r="L470" s="562">
        <v>40543</v>
      </c>
      <c r="M470" s="252">
        <f t="shared" si="154"/>
        <v>13</v>
      </c>
      <c r="N470" s="165" t="s">
        <v>2137</v>
      </c>
      <c r="O470" s="326">
        <v>1</v>
      </c>
      <c r="P470" s="146">
        <f t="shared" si="153"/>
        <v>1</v>
      </c>
      <c r="Q470" s="147">
        <f t="shared" si="150"/>
        <v>13</v>
      </c>
      <c r="R470" s="147">
        <f t="shared" si="151"/>
        <v>13</v>
      </c>
      <c r="S470" s="147">
        <f t="shared" si="152"/>
        <v>13</v>
      </c>
      <c r="T470" s="148"/>
      <c r="U470" s="148"/>
      <c r="V470" s="327" t="s">
        <v>2180</v>
      </c>
      <c r="W470" s="505">
        <f t="shared" si="155"/>
        <v>2</v>
      </c>
      <c r="X470" s="505">
        <f t="shared" si="149"/>
        <v>0</v>
      </c>
      <c r="Y470" s="151" t="str">
        <f t="shared" si="156"/>
        <v>CUMPLIDA</v>
      </c>
    </row>
    <row r="471" spans="1:25" ht="374.25" customHeight="1" thickBot="1">
      <c r="A471" s="556">
        <v>10</v>
      </c>
      <c r="B471" s="557">
        <v>1102002</v>
      </c>
      <c r="C471" s="557" t="s">
        <v>2181</v>
      </c>
      <c r="D471" s="563"/>
      <c r="E471" s="563"/>
      <c r="F471" s="564" t="s">
        <v>2182</v>
      </c>
      <c r="G471" s="559" t="s">
        <v>2183</v>
      </c>
      <c r="H471" s="559" t="s">
        <v>2173</v>
      </c>
      <c r="I471" s="561" t="s">
        <v>2174</v>
      </c>
      <c r="J471" s="561">
        <v>1</v>
      </c>
      <c r="K471" s="562">
        <v>40452</v>
      </c>
      <c r="L471" s="562">
        <v>40543</v>
      </c>
      <c r="M471" s="252">
        <f t="shared" si="154"/>
        <v>13</v>
      </c>
      <c r="N471" s="165" t="s">
        <v>2137</v>
      </c>
      <c r="O471" s="326">
        <v>1</v>
      </c>
      <c r="P471" s="146">
        <f t="shared" si="153"/>
        <v>1</v>
      </c>
      <c r="Q471" s="147">
        <f t="shared" si="150"/>
        <v>13</v>
      </c>
      <c r="R471" s="147">
        <f t="shared" si="151"/>
        <v>13</v>
      </c>
      <c r="S471" s="147">
        <f t="shared" si="152"/>
        <v>13</v>
      </c>
      <c r="T471" s="148"/>
      <c r="U471" s="148"/>
      <c r="V471" s="327" t="s">
        <v>2184</v>
      </c>
      <c r="W471" s="505">
        <f t="shared" si="155"/>
        <v>2</v>
      </c>
      <c r="X471" s="505">
        <f t="shared" si="149"/>
        <v>0</v>
      </c>
      <c r="Y471" s="151" t="str">
        <f t="shared" si="156"/>
        <v>CUMPLIDA</v>
      </c>
    </row>
    <row r="472" spans="1:25" ht="332.25" customHeight="1" thickBot="1">
      <c r="A472" s="556">
        <v>11</v>
      </c>
      <c r="B472" s="557">
        <v>1702009</v>
      </c>
      <c r="C472" s="557" t="s">
        <v>2185</v>
      </c>
      <c r="D472" s="563"/>
      <c r="E472" s="563"/>
      <c r="F472" s="559" t="s">
        <v>2186</v>
      </c>
      <c r="G472" s="559" t="s">
        <v>2172</v>
      </c>
      <c r="H472" s="559" t="s">
        <v>2173</v>
      </c>
      <c r="I472" s="561" t="s">
        <v>2174</v>
      </c>
      <c r="J472" s="561">
        <v>1</v>
      </c>
      <c r="K472" s="562">
        <v>40452</v>
      </c>
      <c r="L472" s="562">
        <v>40543</v>
      </c>
      <c r="M472" s="252">
        <f t="shared" si="154"/>
        <v>13</v>
      </c>
      <c r="N472" s="165" t="s">
        <v>2137</v>
      </c>
      <c r="O472" s="326">
        <v>1</v>
      </c>
      <c r="P472" s="146">
        <f t="shared" si="153"/>
        <v>1</v>
      </c>
      <c r="Q472" s="147">
        <f t="shared" si="150"/>
        <v>13</v>
      </c>
      <c r="R472" s="147">
        <f t="shared" si="151"/>
        <v>13</v>
      </c>
      <c r="S472" s="147">
        <f t="shared" si="152"/>
        <v>13</v>
      </c>
      <c r="T472" s="148"/>
      <c r="U472" s="148"/>
      <c r="V472" s="327" t="s">
        <v>2187</v>
      </c>
      <c r="W472" s="505">
        <f t="shared" si="155"/>
        <v>2</v>
      </c>
      <c r="X472" s="505">
        <f t="shared" si="149"/>
        <v>0</v>
      </c>
      <c r="Y472" s="151" t="str">
        <f t="shared" si="156"/>
        <v>CUMPLIDA</v>
      </c>
    </row>
    <row r="473" spans="1:25" ht="197.25" customHeight="1">
      <c r="A473" s="819">
        <v>12</v>
      </c>
      <c r="B473" s="822">
        <v>1704001</v>
      </c>
      <c r="C473" s="895" t="s">
        <v>2188</v>
      </c>
      <c r="D473" s="895"/>
      <c r="E473" s="895"/>
      <c r="F473" s="554" t="s">
        <v>2153</v>
      </c>
      <c r="G473" s="545" t="s">
        <v>2154</v>
      </c>
      <c r="H473" s="545" t="s">
        <v>2136</v>
      </c>
      <c r="I473" s="546" t="s">
        <v>2136</v>
      </c>
      <c r="J473" s="546">
        <v>1</v>
      </c>
      <c r="K473" s="547">
        <v>40544</v>
      </c>
      <c r="L473" s="547">
        <v>40574</v>
      </c>
      <c r="M473" s="413">
        <f t="shared" si="154"/>
        <v>4.2857142857142856</v>
      </c>
      <c r="N473" s="548" t="s">
        <v>2137</v>
      </c>
      <c r="O473" s="295">
        <v>1</v>
      </c>
      <c r="P473" s="119">
        <f t="shared" si="153"/>
        <v>1</v>
      </c>
      <c r="Q473" s="120">
        <f t="shared" si="150"/>
        <v>4.2857142857142856</v>
      </c>
      <c r="R473" s="120">
        <f t="shared" si="151"/>
        <v>4.2857142857142856</v>
      </c>
      <c r="S473" s="120">
        <f t="shared" si="152"/>
        <v>4.2857142857142856</v>
      </c>
      <c r="T473" s="121"/>
      <c r="U473" s="121"/>
      <c r="V473" s="309" t="s">
        <v>2138</v>
      </c>
      <c r="W473" s="420">
        <f t="shared" si="155"/>
        <v>2</v>
      </c>
      <c r="X473" s="420">
        <f t="shared" si="149"/>
        <v>0</v>
      </c>
      <c r="Y473" s="409" t="str">
        <f t="shared" si="156"/>
        <v>CUMPLIDA</v>
      </c>
    </row>
    <row r="474" spans="1:25" ht="210" customHeight="1" thickBot="1">
      <c r="A474" s="821"/>
      <c r="B474" s="824"/>
      <c r="C474" s="896"/>
      <c r="D474" s="896"/>
      <c r="E474" s="896"/>
      <c r="F474" s="550" t="s">
        <v>2139</v>
      </c>
      <c r="G474" s="550" t="s">
        <v>2135</v>
      </c>
      <c r="H474" s="550" t="s">
        <v>2140</v>
      </c>
      <c r="I474" s="551" t="s">
        <v>2141</v>
      </c>
      <c r="J474" s="551">
        <v>1</v>
      </c>
      <c r="K474" s="552">
        <v>40544</v>
      </c>
      <c r="L474" s="552">
        <v>40589</v>
      </c>
      <c r="M474" s="414">
        <f t="shared" si="154"/>
        <v>6.4285714285714288</v>
      </c>
      <c r="N474" s="553" t="s">
        <v>2137</v>
      </c>
      <c r="O474" s="272">
        <v>1</v>
      </c>
      <c r="P474" s="130">
        <f t="shared" si="153"/>
        <v>1</v>
      </c>
      <c r="Q474" s="412">
        <f t="shared" si="150"/>
        <v>6.4285714285714288</v>
      </c>
      <c r="R474" s="131">
        <f t="shared" si="151"/>
        <v>6.4285714285714288</v>
      </c>
      <c r="S474" s="131">
        <f t="shared" si="152"/>
        <v>6.4285714285714288</v>
      </c>
      <c r="T474" s="132"/>
      <c r="U474" s="132"/>
      <c r="V474" s="318" t="s">
        <v>2189</v>
      </c>
      <c r="W474" s="419">
        <f t="shared" si="155"/>
        <v>2</v>
      </c>
      <c r="X474" s="419">
        <f t="shared" si="149"/>
        <v>0</v>
      </c>
      <c r="Y474" s="411" t="str">
        <f t="shared" si="156"/>
        <v>CUMPLIDA</v>
      </c>
    </row>
    <row r="475" spans="1:25" ht="163.5" customHeight="1">
      <c r="A475" s="819">
        <v>13</v>
      </c>
      <c r="B475" s="822">
        <v>1102002</v>
      </c>
      <c r="C475" s="895" t="s">
        <v>2190</v>
      </c>
      <c r="D475" s="895"/>
      <c r="E475" s="895"/>
      <c r="F475" s="554" t="s">
        <v>2153</v>
      </c>
      <c r="G475" s="545" t="s">
        <v>2154</v>
      </c>
      <c r="H475" s="545" t="s">
        <v>2136</v>
      </c>
      <c r="I475" s="546" t="s">
        <v>2136</v>
      </c>
      <c r="J475" s="546">
        <v>1</v>
      </c>
      <c r="K475" s="547">
        <v>40544</v>
      </c>
      <c r="L475" s="547">
        <v>40574</v>
      </c>
      <c r="M475" s="413">
        <f t="shared" si="154"/>
        <v>4.2857142857142856</v>
      </c>
      <c r="N475" s="548" t="s">
        <v>2137</v>
      </c>
      <c r="O475" s="295">
        <v>1</v>
      </c>
      <c r="P475" s="119">
        <f t="shared" si="153"/>
        <v>1</v>
      </c>
      <c r="Q475" s="120">
        <f t="shared" si="150"/>
        <v>4.2857142857142856</v>
      </c>
      <c r="R475" s="120">
        <f t="shared" si="151"/>
        <v>4.2857142857142856</v>
      </c>
      <c r="S475" s="120">
        <f t="shared" si="152"/>
        <v>4.2857142857142856</v>
      </c>
      <c r="T475" s="121"/>
      <c r="U475" s="121"/>
      <c r="V475" s="309" t="s">
        <v>2138</v>
      </c>
      <c r="W475" s="420">
        <f t="shared" si="155"/>
        <v>2</v>
      </c>
      <c r="X475" s="420">
        <f t="shared" si="149"/>
        <v>0</v>
      </c>
      <c r="Y475" s="409" t="str">
        <f t="shared" si="156"/>
        <v>CUMPLIDA</v>
      </c>
    </row>
    <row r="476" spans="1:25" ht="163.5" customHeight="1" thickBot="1">
      <c r="A476" s="821"/>
      <c r="B476" s="824"/>
      <c r="C476" s="896"/>
      <c r="D476" s="896"/>
      <c r="E476" s="896"/>
      <c r="F476" s="550" t="s">
        <v>2139</v>
      </c>
      <c r="G476" s="550" t="s">
        <v>2191</v>
      </c>
      <c r="H476" s="550" t="s">
        <v>2140</v>
      </c>
      <c r="I476" s="551" t="s">
        <v>2141</v>
      </c>
      <c r="J476" s="551">
        <v>1</v>
      </c>
      <c r="K476" s="552">
        <v>40544</v>
      </c>
      <c r="L476" s="552">
        <v>40589</v>
      </c>
      <c r="M476" s="414">
        <f t="shared" si="154"/>
        <v>6.4285714285714288</v>
      </c>
      <c r="N476" s="553" t="s">
        <v>2137</v>
      </c>
      <c r="O476" s="272">
        <v>0</v>
      </c>
      <c r="P476" s="130">
        <f t="shared" si="153"/>
        <v>0</v>
      </c>
      <c r="Q476" s="412">
        <f t="shared" si="150"/>
        <v>0</v>
      </c>
      <c r="R476" s="131">
        <f t="shared" si="151"/>
        <v>0</v>
      </c>
      <c r="S476" s="131">
        <f t="shared" si="152"/>
        <v>6.4285714285714288</v>
      </c>
      <c r="T476" s="132"/>
      <c r="U476" s="132"/>
      <c r="V476" s="318" t="s">
        <v>2192</v>
      </c>
      <c r="W476" s="419">
        <f t="shared" si="155"/>
        <v>0</v>
      </c>
      <c r="X476" s="419">
        <f t="shared" si="149"/>
        <v>0</v>
      </c>
      <c r="Y476" s="411" t="str">
        <f t="shared" si="156"/>
        <v>VENCIDA</v>
      </c>
    </row>
    <row r="477" spans="1:25" ht="165.75" customHeight="1">
      <c r="A477" s="819">
        <v>14</v>
      </c>
      <c r="B477" s="822">
        <v>1801002</v>
      </c>
      <c r="C477" s="917" t="s">
        <v>2193</v>
      </c>
      <c r="D477" s="895"/>
      <c r="E477" s="895"/>
      <c r="F477" s="554" t="s">
        <v>2153</v>
      </c>
      <c r="G477" s="545" t="s">
        <v>2154</v>
      </c>
      <c r="H477" s="545" t="s">
        <v>2136</v>
      </c>
      <c r="I477" s="546" t="s">
        <v>2136</v>
      </c>
      <c r="J477" s="546">
        <v>1</v>
      </c>
      <c r="K477" s="547">
        <v>40544</v>
      </c>
      <c r="L477" s="547">
        <v>40574</v>
      </c>
      <c r="M477" s="413">
        <f t="shared" si="154"/>
        <v>4.2857142857142856</v>
      </c>
      <c r="N477" s="548" t="s">
        <v>2137</v>
      </c>
      <c r="O477" s="295">
        <v>1</v>
      </c>
      <c r="P477" s="119">
        <f t="shared" si="153"/>
        <v>1</v>
      </c>
      <c r="Q477" s="120">
        <f t="shared" si="150"/>
        <v>4.2857142857142856</v>
      </c>
      <c r="R477" s="120">
        <f t="shared" si="151"/>
        <v>4.2857142857142856</v>
      </c>
      <c r="S477" s="120">
        <f t="shared" si="152"/>
        <v>4.2857142857142856</v>
      </c>
      <c r="T477" s="121"/>
      <c r="U477" s="121"/>
      <c r="V477" s="309" t="s">
        <v>2138</v>
      </c>
      <c r="W477" s="420">
        <f t="shared" si="155"/>
        <v>2</v>
      </c>
      <c r="X477" s="420">
        <f t="shared" si="149"/>
        <v>0</v>
      </c>
      <c r="Y477" s="409" t="str">
        <f t="shared" si="156"/>
        <v>CUMPLIDA</v>
      </c>
    </row>
    <row r="478" spans="1:25" ht="76.5" customHeight="1" thickBot="1">
      <c r="A478" s="821"/>
      <c r="B478" s="824"/>
      <c r="C478" s="918"/>
      <c r="D478" s="896"/>
      <c r="E478" s="896"/>
      <c r="F478" s="550" t="s">
        <v>2139</v>
      </c>
      <c r="G478" s="550" t="s">
        <v>2194</v>
      </c>
      <c r="H478" s="550" t="s">
        <v>2140</v>
      </c>
      <c r="I478" s="551" t="s">
        <v>2141</v>
      </c>
      <c r="J478" s="551">
        <v>1</v>
      </c>
      <c r="K478" s="552">
        <v>40544</v>
      </c>
      <c r="L478" s="552">
        <v>40589</v>
      </c>
      <c r="M478" s="414">
        <f t="shared" si="154"/>
        <v>6.4285714285714288</v>
      </c>
      <c r="N478" s="553" t="s">
        <v>2137</v>
      </c>
      <c r="O478" s="272">
        <v>1</v>
      </c>
      <c r="P478" s="130">
        <f t="shared" si="153"/>
        <v>1</v>
      </c>
      <c r="Q478" s="412">
        <f t="shared" si="150"/>
        <v>6.4285714285714288</v>
      </c>
      <c r="R478" s="131">
        <f t="shared" si="151"/>
        <v>6.4285714285714288</v>
      </c>
      <c r="S478" s="131">
        <f t="shared" si="152"/>
        <v>6.4285714285714288</v>
      </c>
      <c r="T478" s="132"/>
      <c r="U478" s="132"/>
      <c r="V478" s="318" t="s">
        <v>2195</v>
      </c>
      <c r="W478" s="419">
        <f t="shared" si="155"/>
        <v>2</v>
      </c>
      <c r="X478" s="419">
        <f t="shared" si="149"/>
        <v>0</v>
      </c>
      <c r="Y478" s="411" t="str">
        <f t="shared" si="156"/>
        <v>CUMPLIDA</v>
      </c>
    </row>
    <row r="479" spans="1:25" ht="62.25" customHeight="1">
      <c r="A479" s="819">
        <v>15</v>
      </c>
      <c r="B479" s="822">
        <v>1702013</v>
      </c>
      <c r="C479" s="895" t="s">
        <v>2196</v>
      </c>
      <c r="D479" s="895"/>
      <c r="E479" s="895"/>
      <c r="F479" s="554" t="s">
        <v>2153</v>
      </c>
      <c r="G479" s="545" t="s">
        <v>2154</v>
      </c>
      <c r="H479" s="545" t="s">
        <v>2136</v>
      </c>
      <c r="I479" s="546" t="s">
        <v>2136</v>
      </c>
      <c r="J479" s="546">
        <v>1</v>
      </c>
      <c r="K479" s="547">
        <v>40544</v>
      </c>
      <c r="L479" s="547">
        <v>40574</v>
      </c>
      <c r="M479" s="413">
        <f t="shared" si="154"/>
        <v>4.2857142857142856</v>
      </c>
      <c r="N479" s="548" t="s">
        <v>2137</v>
      </c>
      <c r="O479" s="295">
        <v>1</v>
      </c>
      <c r="P479" s="119">
        <f t="shared" si="153"/>
        <v>1</v>
      </c>
      <c r="Q479" s="120">
        <f t="shared" si="150"/>
        <v>4.2857142857142856</v>
      </c>
      <c r="R479" s="120">
        <f t="shared" si="151"/>
        <v>4.2857142857142856</v>
      </c>
      <c r="S479" s="120">
        <f t="shared" si="152"/>
        <v>4.2857142857142856</v>
      </c>
      <c r="T479" s="121"/>
      <c r="U479" s="121"/>
      <c r="V479" s="309" t="s">
        <v>2138</v>
      </c>
      <c r="W479" s="420">
        <f t="shared" si="155"/>
        <v>2</v>
      </c>
      <c r="X479" s="420">
        <f t="shared" si="149"/>
        <v>0</v>
      </c>
      <c r="Y479" s="409" t="str">
        <f t="shared" si="156"/>
        <v>CUMPLIDA</v>
      </c>
    </row>
    <row r="480" spans="1:25" ht="136.5" customHeight="1" thickBot="1">
      <c r="A480" s="821"/>
      <c r="B480" s="824"/>
      <c r="C480" s="896"/>
      <c r="D480" s="896"/>
      <c r="E480" s="896"/>
      <c r="F480" s="550" t="s">
        <v>2139</v>
      </c>
      <c r="G480" s="550" t="s">
        <v>2194</v>
      </c>
      <c r="H480" s="550" t="s">
        <v>2140</v>
      </c>
      <c r="I480" s="551" t="s">
        <v>2141</v>
      </c>
      <c r="J480" s="551">
        <v>1</v>
      </c>
      <c r="K480" s="552">
        <v>40544</v>
      </c>
      <c r="L480" s="552">
        <v>40589</v>
      </c>
      <c r="M480" s="414">
        <f t="shared" si="154"/>
        <v>6.4285714285714288</v>
      </c>
      <c r="N480" s="553" t="s">
        <v>2137</v>
      </c>
      <c r="O480" s="272">
        <v>1</v>
      </c>
      <c r="P480" s="130">
        <f t="shared" si="153"/>
        <v>1</v>
      </c>
      <c r="Q480" s="412">
        <f t="shared" si="150"/>
        <v>6.4285714285714288</v>
      </c>
      <c r="R480" s="131">
        <f t="shared" si="151"/>
        <v>6.4285714285714288</v>
      </c>
      <c r="S480" s="131">
        <f t="shared" si="152"/>
        <v>6.4285714285714288</v>
      </c>
      <c r="T480" s="132"/>
      <c r="U480" s="132"/>
      <c r="V480" s="318" t="s">
        <v>2197</v>
      </c>
      <c r="W480" s="419">
        <f t="shared" si="155"/>
        <v>2</v>
      </c>
      <c r="X480" s="419">
        <f t="shared" si="149"/>
        <v>0</v>
      </c>
      <c r="Y480" s="411" t="str">
        <f t="shared" si="156"/>
        <v>CUMPLIDA</v>
      </c>
    </row>
    <row r="481" spans="1:25" ht="243" thickBot="1">
      <c r="A481" s="556">
        <v>16</v>
      </c>
      <c r="B481" s="557">
        <v>1102001</v>
      </c>
      <c r="C481" s="557" t="s">
        <v>2198</v>
      </c>
      <c r="D481" s="557"/>
      <c r="E481" s="557"/>
      <c r="F481" s="564" t="s">
        <v>2199</v>
      </c>
      <c r="G481" s="564" t="s">
        <v>2200</v>
      </c>
      <c r="H481" s="564" t="s">
        <v>2201</v>
      </c>
      <c r="I481" s="462" t="s">
        <v>81</v>
      </c>
      <c r="J481" s="561">
        <v>1</v>
      </c>
      <c r="K481" s="562">
        <v>40544</v>
      </c>
      <c r="L481" s="562">
        <v>40574</v>
      </c>
      <c r="M481" s="252">
        <f t="shared" si="154"/>
        <v>4.2857142857142856</v>
      </c>
      <c r="N481" s="165" t="s">
        <v>2137</v>
      </c>
      <c r="O481" s="326">
        <v>1</v>
      </c>
      <c r="P481" s="146">
        <f t="shared" si="153"/>
        <v>1</v>
      </c>
      <c r="Q481" s="147">
        <f t="shared" si="150"/>
        <v>4.2857142857142856</v>
      </c>
      <c r="R481" s="147">
        <f t="shared" si="151"/>
        <v>4.2857142857142856</v>
      </c>
      <c r="S481" s="147">
        <f t="shared" si="152"/>
        <v>4.2857142857142856</v>
      </c>
      <c r="T481" s="148"/>
      <c r="U481" s="148"/>
      <c r="V481" s="327" t="s">
        <v>2202</v>
      </c>
      <c r="W481" s="505">
        <f t="shared" si="155"/>
        <v>2</v>
      </c>
      <c r="X481" s="505">
        <f t="shared" si="149"/>
        <v>0</v>
      </c>
      <c r="Y481" s="151" t="str">
        <f t="shared" si="156"/>
        <v>CUMPLIDA</v>
      </c>
    </row>
    <row r="482" spans="1:25" ht="379.5" customHeight="1" thickBot="1">
      <c r="A482" s="556">
        <v>17</v>
      </c>
      <c r="B482" s="557">
        <v>1801003</v>
      </c>
      <c r="C482" s="557" t="s">
        <v>2203</v>
      </c>
      <c r="D482" s="557"/>
      <c r="E482" s="557"/>
      <c r="F482" s="559" t="s">
        <v>2204</v>
      </c>
      <c r="G482" s="559" t="s">
        <v>2205</v>
      </c>
      <c r="H482" s="559" t="s">
        <v>2136</v>
      </c>
      <c r="I482" s="561" t="s">
        <v>2136</v>
      </c>
      <c r="J482" s="561">
        <v>1</v>
      </c>
      <c r="K482" s="562">
        <v>40544</v>
      </c>
      <c r="L482" s="562">
        <v>40574</v>
      </c>
      <c r="M482" s="252">
        <f t="shared" si="154"/>
        <v>4.2857142857142856</v>
      </c>
      <c r="N482" s="165" t="s">
        <v>2137</v>
      </c>
      <c r="O482" s="326">
        <v>1</v>
      </c>
      <c r="P482" s="146">
        <f t="shared" si="153"/>
        <v>1</v>
      </c>
      <c r="Q482" s="147">
        <f t="shared" si="150"/>
        <v>4.2857142857142856</v>
      </c>
      <c r="R482" s="147">
        <f t="shared" si="151"/>
        <v>4.2857142857142856</v>
      </c>
      <c r="S482" s="147">
        <f t="shared" si="152"/>
        <v>4.2857142857142856</v>
      </c>
      <c r="T482" s="148"/>
      <c r="U482" s="148"/>
      <c r="V482" s="327" t="s">
        <v>2206</v>
      </c>
      <c r="W482" s="505">
        <f t="shared" si="155"/>
        <v>2</v>
      </c>
      <c r="X482" s="505">
        <f t="shared" si="149"/>
        <v>0</v>
      </c>
      <c r="Y482" s="151" t="str">
        <f t="shared" si="156"/>
        <v>CUMPLIDA</v>
      </c>
    </row>
    <row r="483" spans="1:25" ht="158.25" customHeight="1">
      <c r="A483" s="819">
        <v>18</v>
      </c>
      <c r="B483" s="822">
        <v>1801003</v>
      </c>
      <c r="C483" s="895" t="s">
        <v>2207</v>
      </c>
      <c r="D483" s="895"/>
      <c r="E483" s="895"/>
      <c r="F483" s="545" t="s">
        <v>2208</v>
      </c>
      <c r="G483" s="545" t="s">
        <v>2209</v>
      </c>
      <c r="H483" s="545" t="s">
        <v>241</v>
      </c>
      <c r="I483" s="546" t="s">
        <v>241</v>
      </c>
      <c r="J483" s="546">
        <v>1</v>
      </c>
      <c r="K483" s="547">
        <v>40544</v>
      </c>
      <c r="L483" s="547">
        <v>40574</v>
      </c>
      <c r="M483" s="413">
        <f t="shared" si="154"/>
        <v>4.2857142857142856</v>
      </c>
      <c r="N483" s="548" t="s">
        <v>2137</v>
      </c>
      <c r="O483" s="295">
        <v>1</v>
      </c>
      <c r="P483" s="119">
        <f t="shared" si="153"/>
        <v>1</v>
      </c>
      <c r="Q483" s="120">
        <f t="shared" si="150"/>
        <v>4.2857142857142856</v>
      </c>
      <c r="R483" s="120">
        <f t="shared" si="151"/>
        <v>4.2857142857142856</v>
      </c>
      <c r="S483" s="120">
        <f t="shared" si="152"/>
        <v>4.2857142857142856</v>
      </c>
      <c r="T483" s="121"/>
      <c r="U483" s="121"/>
      <c r="V483" s="309" t="s">
        <v>2210</v>
      </c>
      <c r="W483" s="420">
        <f t="shared" si="155"/>
        <v>2</v>
      </c>
      <c r="X483" s="420">
        <f t="shared" si="149"/>
        <v>0</v>
      </c>
      <c r="Y483" s="409" t="str">
        <f t="shared" si="156"/>
        <v>CUMPLIDA</v>
      </c>
    </row>
    <row r="484" spans="1:25" ht="169.5" customHeight="1" thickBot="1">
      <c r="A484" s="821"/>
      <c r="B484" s="824"/>
      <c r="C484" s="896"/>
      <c r="D484" s="896"/>
      <c r="E484" s="896"/>
      <c r="F484" s="550" t="s">
        <v>2211</v>
      </c>
      <c r="G484" s="550" t="s">
        <v>2212</v>
      </c>
      <c r="H484" s="550" t="s">
        <v>241</v>
      </c>
      <c r="I484" s="551" t="s">
        <v>241</v>
      </c>
      <c r="J484" s="551">
        <v>1</v>
      </c>
      <c r="K484" s="552">
        <v>40544</v>
      </c>
      <c r="L484" s="552">
        <v>40574</v>
      </c>
      <c r="M484" s="414">
        <f t="shared" si="154"/>
        <v>4.2857142857142856</v>
      </c>
      <c r="N484" s="553" t="s">
        <v>2137</v>
      </c>
      <c r="O484" s="272">
        <v>1</v>
      </c>
      <c r="P484" s="130">
        <f t="shared" si="153"/>
        <v>1</v>
      </c>
      <c r="Q484" s="412">
        <f t="shared" si="150"/>
        <v>4.2857142857142856</v>
      </c>
      <c r="R484" s="131">
        <f t="shared" si="151"/>
        <v>4.2857142857142856</v>
      </c>
      <c r="S484" s="131">
        <f t="shared" si="152"/>
        <v>4.2857142857142856</v>
      </c>
      <c r="T484" s="132"/>
      <c r="U484" s="132"/>
      <c r="V484" s="318" t="s">
        <v>2213</v>
      </c>
      <c r="W484" s="419">
        <f t="shared" si="155"/>
        <v>2</v>
      </c>
      <c r="X484" s="419">
        <f t="shared" si="149"/>
        <v>0</v>
      </c>
      <c r="Y484" s="411" t="str">
        <f t="shared" si="156"/>
        <v>CUMPLIDA</v>
      </c>
    </row>
    <row r="485" spans="1:25" ht="409.5" customHeight="1" thickBot="1">
      <c r="A485" s="556">
        <v>19</v>
      </c>
      <c r="B485" s="557">
        <v>1801002</v>
      </c>
      <c r="C485" s="557" t="s">
        <v>2214</v>
      </c>
      <c r="D485" s="557"/>
      <c r="E485" s="557"/>
      <c r="F485" s="559" t="s">
        <v>2215</v>
      </c>
      <c r="G485" s="559" t="s">
        <v>2216</v>
      </c>
      <c r="H485" s="559" t="s">
        <v>2217</v>
      </c>
      <c r="I485" s="561" t="s">
        <v>2218</v>
      </c>
      <c r="J485" s="561">
        <v>1</v>
      </c>
      <c r="K485" s="562">
        <v>40544</v>
      </c>
      <c r="L485" s="562">
        <v>40574</v>
      </c>
      <c r="M485" s="252">
        <f t="shared" si="154"/>
        <v>4.2857142857142856</v>
      </c>
      <c r="N485" s="165" t="s">
        <v>2137</v>
      </c>
      <c r="O485" s="326">
        <v>1</v>
      </c>
      <c r="P485" s="146">
        <f t="shared" si="153"/>
        <v>1</v>
      </c>
      <c r="Q485" s="147">
        <f t="shared" si="150"/>
        <v>4.2857142857142856</v>
      </c>
      <c r="R485" s="147">
        <f t="shared" si="151"/>
        <v>4.2857142857142856</v>
      </c>
      <c r="S485" s="147">
        <f t="shared" si="152"/>
        <v>4.2857142857142856</v>
      </c>
      <c r="T485" s="148"/>
      <c r="U485" s="148"/>
      <c r="V485" s="327" t="s">
        <v>2219</v>
      </c>
      <c r="W485" s="505">
        <f t="shared" si="155"/>
        <v>2</v>
      </c>
      <c r="X485" s="505">
        <f t="shared" si="149"/>
        <v>0</v>
      </c>
      <c r="Y485" s="151" t="str">
        <f t="shared" si="156"/>
        <v>CUMPLIDA</v>
      </c>
    </row>
    <row r="486" spans="1:25" ht="157.5" customHeight="1">
      <c r="A486" s="819">
        <v>20</v>
      </c>
      <c r="B486" s="822">
        <v>1801004</v>
      </c>
      <c r="C486" s="895" t="s">
        <v>2220</v>
      </c>
      <c r="D486" s="895"/>
      <c r="E486" s="895"/>
      <c r="F486" s="545" t="s">
        <v>2221</v>
      </c>
      <c r="G486" s="545" t="s">
        <v>2191</v>
      </c>
      <c r="H486" s="545" t="s">
        <v>2222</v>
      </c>
      <c r="I486" s="546" t="s">
        <v>2223</v>
      </c>
      <c r="J486" s="546">
        <v>1</v>
      </c>
      <c r="K486" s="547">
        <v>40513</v>
      </c>
      <c r="L486" s="547">
        <v>40574</v>
      </c>
      <c r="M486" s="413">
        <f t="shared" si="154"/>
        <v>8.7142857142857135</v>
      </c>
      <c r="N486" s="548" t="s">
        <v>2137</v>
      </c>
      <c r="O486" s="295">
        <v>1</v>
      </c>
      <c r="P486" s="119">
        <f t="shared" si="153"/>
        <v>1</v>
      </c>
      <c r="Q486" s="120">
        <f t="shared" si="150"/>
        <v>8.7142857142857135</v>
      </c>
      <c r="R486" s="120">
        <f t="shared" si="151"/>
        <v>8.7142857142857135</v>
      </c>
      <c r="S486" s="120">
        <f t="shared" si="152"/>
        <v>8.7142857142857135</v>
      </c>
      <c r="T486" s="121"/>
      <c r="U486" s="121"/>
      <c r="V486" s="309" t="s">
        <v>2224</v>
      </c>
      <c r="W486" s="420">
        <f t="shared" si="155"/>
        <v>2</v>
      </c>
      <c r="X486" s="420">
        <f t="shared" si="149"/>
        <v>0</v>
      </c>
      <c r="Y486" s="409" t="str">
        <f t="shared" si="156"/>
        <v>CUMPLIDA</v>
      </c>
    </row>
    <row r="487" spans="1:25" ht="157.5" customHeight="1" thickBot="1">
      <c r="A487" s="821"/>
      <c r="B487" s="824"/>
      <c r="C487" s="896"/>
      <c r="D487" s="896"/>
      <c r="E487" s="896"/>
      <c r="F487" s="550" t="s">
        <v>2139</v>
      </c>
      <c r="G487" s="550" t="s">
        <v>2194</v>
      </c>
      <c r="H487" s="550" t="s">
        <v>2140</v>
      </c>
      <c r="I487" s="551" t="s">
        <v>2141</v>
      </c>
      <c r="J487" s="551">
        <v>1</v>
      </c>
      <c r="K487" s="552">
        <v>40544</v>
      </c>
      <c r="L487" s="552">
        <v>40589</v>
      </c>
      <c r="M487" s="414">
        <f t="shared" si="154"/>
        <v>6.4285714285714288</v>
      </c>
      <c r="N487" s="553" t="s">
        <v>2137</v>
      </c>
      <c r="O487" s="272">
        <v>0</v>
      </c>
      <c r="P487" s="130">
        <f t="shared" si="153"/>
        <v>0</v>
      </c>
      <c r="Q487" s="412">
        <f t="shared" si="150"/>
        <v>0</v>
      </c>
      <c r="R487" s="131">
        <f t="shared" si="151"/>
        <v>0</v>
      </c>
      <c r="S487" s="131">
        <f t="shared" si="152"/>
        <v>6.4285714285714288</v>
      </c>
      <c r="T487" s="132"/>
      <c r="U487" s="132"/>
      <c r="V487" s="318" t="s">
        <v>2225</v>
      </c>
      <c r="W487" s="419">
        <f t="shared" si="155"/>
        <v>0</v>
      </c>
      <c r="X487" s="419">
        <f t="shared" si="149"/>
        <v>0</v>
      </c>
      <c r="Y487" s="411" t="str">
        <f t="shared" si="156"/>
        <v>VENCIDA</v>
      </c>
    </row>
    <row r="488" spans="1:25" ht="268.5" thickBot="1">
      <c r="A488" s="556">
        <v>21</v>
      </c>
      <c r="B488" s="557">
        <v>1101002</v>
      </c>
      <c r="C488" s="557" t="s">
        <v>2226</v>
      </c>
      <c r="D488" s="557"/>
      <c r="E488" s="557"/>
      <c r="F488" s="559" t="s">
        <v>2227</v>
      </c>
      <c r="G488" s="559" t="s">
        <v>2228</v>
      </c>
      <c r="H488" s="559" t="s">
        <v>241</v>
      </c>
      <c r="I488" s="561" t="s">
        <v>241</v>
      </c>
      <c r="J488" s="561">
        <v>1</v>
      </c>
      <c r="K488" s="562">
        <v>40544</v>
      </c>
      <c r="L488" s="562">
        <v>40574</v>
      </c>
      <c r="M488" s="252">
        <f t="shared" si="154"/>
        <v>4.2857142857142856</v>
      </c>
      <c r="N488" s="165" t="s">
        <v>2137</v>
      </c>
      <c r="O488" s="326">
        <v>1</v>
      </c>
      <c r="P488" s="146">
        <f t="shared" si="153"/>
        <v>1</v>
      </c>
      <c r="Q488" s="147">
        <f t="shared" si="150"/>
        <v>4.2857142857142856</v>
      </c>
      <c r="R488" s="147">
        <f t="shared" si="151"/>
        <v>4.2857142857142856</v>
      </c>
      <c r="S488" s="147">
        <f t="shared" si="152"/>
        <v>4.2857142857142856</v>
      </c>
      <c r="T488" s="148"/>
      <c r="U488" s="148"/>
      <c r="V488" s="327" t="s">
        <v>2229</v>
      </c>
      <c r="W488" s="505">
        <f t="shared" si="155"/>
        <v>2</v>
      </c>
      <c r="X488" s="505">
        <f t="shared" si="149"/>
        <v>0</v>
      </c>
      <c r="Y488" s="151" t="str">
        <f t="shared" si="156"/>
        <v>CUMPLIDA</v>
      </c>
    </row>
    <row r="489" spans="1:25" ht="409.5" customHeight="1" thickBot="1">
      <c r="A489" s="556">
        <v>22</v>
      </c>
      <c r="B489" s="557">
        <v>1801002</v>
      </c>
      <c r="C489" s="557" t="s">
        <v>2230</v>
      </c>
      <c r="D489" s="557"/>
      <c r="E489" s="557"/>
      <c r="F489" s="559" t="s">
        <v>2231</v>
      </c>
      <c r="G489" s="559" t="s">
        <v>2191</v>
      </c>
      <c r="H489" s="559" t="s">
        <v>2136</v>
      </c>
      <c r="I489" s="561" t="s">
        <v>2136</v>
      </c>
      <c r="J489" s="561">
        <v>1</v>
      </c>
      <c r="K489" s="562">
        <v>40544</v>
      </c>
      <c r="L489" s="562">
        <v>40574</v>
      </c>
      <c r="M489" s="252">
        <f t="shared" si="154"/>
        <v>4.2857142857142856</v>
      </c>
      <c r="N489" s="165" t="s">
        <v>2137</v>
      </c>
      <c r="O489" s="326">
        <v>1</v>
      </c>
      <c r="P489" s="146">
        <f t="shared" si="153"/>
        <v>1</v>
      </c>
      <c r="Q489" s="147">
        <f t="shared" si="150"/>
        <v>4.2857142857142856</v>
      </c>
      <c r="R489" s="147">
        <f t="shared" si="151"/>
        <v>4.2857142857142856</v>
      </c>
      <c r="S489" s="147">
        <f t="shared" si="152"/>
        <v>4.2857142857142856</v>
      </c>
      <c r="T489" s="148"/>
      <c r="U489" s="148"/>
      <c r="V489" s="327" t="s">
        <v>2232</v>
      </c>
      <c r="W489" s="505">
        <f t="shared" si="155"/>
        <v>2</v>
      </c>
      <c r="X489" s="505">
        <f t="shared" si="149"/>
        <v>0</v>
      </c>
      <c r="Y489" s="151" t="str">
        <f t="shared" si="156"/>
        <v>CUMPLIDA</v>
      </c>
    </row>
    <row r="490" spans="1:25" ht="408.75" customHeight="1" thickBot="1">
      <c r="A490" s="556">
        <v>23</v>
      </c>
      <c r="B490" s="557">
        <v>1907001</v>
      </c>
      <c r="C490" s="557" t="s">
        <v>2233</v>
      </c>
      <c r="D490" s="557"/>
      <c r="E490" s="557"/>
      <c r="F490" s="565" t="s">
        <v>2234</v>
      </c>
      <c r="G490" s="565" t="s">
        <v>2235</v>
      </c>
      <c r="H490" s="565" t="s">
        <v>2236</v>
      </c>
      <c r="I490" s="462" t="s">
        <v>2136</v>
      </c>
      <c r="J490" s="561">
        <v>1</v>
      </c>
      <c r="K490" s="562">
        <v>40544</v>
      </c>
      <c r="L490" s="562">
        <v>40589</v>
      </c>
      <c r="M490" s="252">
        <f t="shared" si="154"/>
        <v>6.4285714285714288</v>
      </c>
      <c r="N490" s="165" t="s">
        <v>2137</v>
      </c>
      <c r="O490" s="326">
        <v>1</v>
      </c>
      <c r="P490" s="146">
        <f t="shared" si="153"/>
        <v>1</v>
      </c>
      <c r="Q490" s="147">
        <f t="shared" si="150"/>
        <v>6.4285714285714288</v>
      </c>
      <c r="R490" s="147">
        <f t="shared" si="151"/>
        <v>6.4285714285714288</v>
      </c>
      <c r="S490" s="147">
        <f t="shared" si="152"/>
        <v>6.4285714285714288</v>
      </c>
      <c r="T490" s="148"/>
      <c r="U490" s="148"/>
      <c r="V490" s="327" t="s">
        <v>2237</v>
      </c>
      <c r="W490" s="505">
        <f t="shared" si="155"/>
        <v>2</v>
      </c>
      <c r="X490" s="505">
        <f t="shared" si="149"/>
        <v>0</v>
      </c>
      <c r="Y490" s="151" t="str">
        <f t="shared" si="156"/>
        <v>CUMPLIDA</v>
      </c>
    </row>
    <row r="491" spans="1:25" ht="395.25" customHeight="1" thickBot="1">
      <c r="A491" s="556">
        <v>24</v>
      </c>
      <c r="B491" s="557">
        <v>1102002</v>
      </c>
      <c r="C491" s="557" t="s">
        <v>2238</v>
      </c>
      <c r="D491" s="557"/>
      <c r="E491" s="557"/>
      <c r="F491" s="565" t="s">
        <v>2239</v>
      </c>
      <c r="G491" s="565" t="s">
        <v>2240</v>
      </c>
      <c r="H491" s="565" t="s">
        <v>2241</v>
      </c>
      <c r="I491" s="462" t="s">
        <v>241</v>
      </c>
      <c r="J491" s="462">
        <v>1</v>
      </c>
      <c r="K491" s="562">
        <v>40544</v>
      </c>
      <c r="L491" s="562">
        <v>40574</v>
      </c>
      <c r="M491" s="252">
        <f t="shared" si="154"/>
        <v>4.2857142857142856</v>
      </c>
      <c r="N491" s="165" t="s">
        <v>2137</v>
      </c>
      <c r="O491" s="326">
        <v>1</v>
      </c>
      <c r="P491" s="146">
        <f t="shared" si="153"/>
        <v>1</v>
      </c>
      <c r="Q491" s="147">
        <f t="shared" si="150"/>
        <v>4.2857142857142856</v>
      </c>
      <c r="R491" s="147">
        <f t="shared" si="151"/>
        <v>4.2857142857142856</v>
      </c>
      <c r="S491" s="147">
        <f t="shared" si="152"/>
        <v>4.2857142857142856</v>
      </c>
      <c r="T491" s="148"/>
      <c r="U491" s="148"/>
      <c r="V491" s="327" t="s">
        <v>2242</v>
      </c>
      <c r="W491" s="505">
        <f t="shared" si="155"/>
        <v>2</v>
      </c>
      <c r="X491" s="505">
        <f t="shared" si="149"/>
        <v>0</v>
      </c>
      <c r="Y491" s="151" t="str">
        <f t="shared" si="156"/>
        <v>CUMPLIDA</v>
      </c>
    </row>
    <row r="492" spans="1:25" ht="409.5" customHeight="1" thickBot="1">
      <c r="A492" s="556">
        <v>25</v>
      </c>
      <c r="B492" s="557">
        <v>1102002</v>
      </c>
      <c r="C492" s="557" t="s">
        <v>2243</v>
      </c>
      <c r="D492" s="557"/>
      <c r="E492" s="557"/>
      <c r="F492" s="559" t="s">
        <v>2179</v>
      </c>
      <c r="G492" s="559" t="s">
        <v>2172</v>
      </c>
      <c r="H492" s="559" t="s">
        <v>2173</v>
      </c>
      <c r="I492" s="561" t="s">
        <v>2174</v>
      </c>
      <c r="J492" s="561">
        <v>1</v>
      </c>
      <c r="K492" s="562">
        <v>40452</v>
      </c>
      <c r="L492" s="562">
        <v>40543</v>
      </c>
      <c r="M492" s="252">
        <f t="shared" si="154"/>
        <v>13</v>
      </c>
      <c r="N492" s="165" t="s">
        <v>2137</v>
      </c>
      <c r="O492" s="326">
        <v>1</v>
      </c>
      <c r="P492" s="146">
        <f t="shared" si="153"/>
        <v>1</v>
      </c>
      <c r="Q492" s="147">
        <f t="shared" si="150"/>
        <v>13</v>
      </c>
      <c r="R492" s="147">
        <f t="shared" si="151"/>
        <v>13</v>
      </c>
      <c r="S492" s="147">
        <f t="shared" si="152"/>
        <v>13</v>
      </c>
      <c r="T492" s="148"/>
      <c r="U492" s="148"/>
      <c r="V492" s="327" t="s">
        <v>2244</v>
      </c>
      <c r="W492" s="505">
        <f t="shared" si="155"/>
        <v>2</v>
      </c>
      <c r="X492" s="505">
        <f t="shared" si="149"/>
        <v>0</v>
      </c>
      <c r="Y492" s="151" t="str">
        <f t="shared" si="156"/>
        <v>CUMPLIDA</v>
      </c>
    </row>
    <row r="493" spans="1:25" ht="368.25" customHeight="1" thickBot="1">
      <c r="A493" s="556">
        <v>26</v>
      </c>
      <c r="B493" s="557">
        <v>1102002</v>
      </c>
      <c r="C493" s="557" t="s">
        <v>2245</v>
      </c>
      <c r="D493" s="557"/>
      <c r="E493" s="557"/>
      <c r="F493" s="559" t="s">
        <v>2179</v>
      </c>
      <c r="G493" s="559" t="s">
        <v>2172</v>
      </c>
      <c r="H493" s="559" t="s">
        <v>2173</v>
      </c>
      <c r="I493" s="561" t="s">
        <v>2174</v>
      </c>
      <c r="J493" s="561">
        <v>1</v>
      </c>
      <c r="K493" s="562">
        <v>40452</v>
      </c>
      <c r="L493" s="562">
        <v>40543</v>
      </c>
      <c r="M493" s="252">
        <f t="shared" si="154"/>
        <v>13</v>
      </c>
      <c r="N493" s="165" t="s">
        <v>2137</v>
      </c>
      <c r="O493" s="326">
        <v>1</v>
      </c>
      <c r="P493" s="146">
        <f t="shared" si="153"/>
        <v>1</v>
      </c>
      <c r="Q493" s="147">
        <f t="shared" si="150"/>
        <v>13</v>
      </c>
      <c r="R493" s="147">
        <f t="shared" si="151"/>
        <v>13</v>
      </c>
      <c r="S493" s="147">
        <f t="shared" si="152"/>
        <v>13</v>
      </c>
      <c r="T493" s="148"/>
      <c r="U493" s="148"/>
      <c r="V493" s="327" t="s">
        <v>2244</v>
      </c>
      <c r="W493" s="505">
        <f t="shared" si="155"/>
        <v>2</v>
      </c>
      <c r="X493" s="505">
        <f t="shared" ref="X493:X538" si="157">IF(L493&lt;$Z$3,0,1)</f>
        <v>0</v>
      </c>
      <c r="Y493" s="151" t="str">
        <f t="shared" si="156"/>
        <v>CUMPLIDA</v>
      </c>
    </row>
    <row r="494" spans="1:25" ht="268.5" thickBot="1">
      <c r="A494" s="556">
        <v>27</v>
      </c>
      <c r="B494" s="557">
        <v>1102002</v>
      </c>
      <c r="C494" s="557" t="s">
        <v>2246</v>
      </c>
      <c r="D494" s="557"/>
      <c r="E494" s="557"/>
      <c r="F494" s="559" t="s">
        <v>2179</v>
      </c>
      <c r="G494" s="559" t="s">
        <v>2172</v>
      </c>
      <c r="H494" s="559" t="s">
        <v>2173</v>
      </c>
      <c r="I494" s="561" t="s">
        <v>2174</v>
      </c>
      <c r="J494" s="561">
        <v>1</v>
      </c>
      <c r="K494" s="562">
        <v>40452</v>
      </c>
      <c r="L494" s="562">
        <v>40543</v>
      </c>
      <c r="M494" s="252">
        <f t="shared" si="154"/>
        <v>13</v>
      </c>
      <c r="N494" s="165" t="s">
        <v>2137</v>
      </c>
      <c r="O494" s="326">
        <v>1</v>
      </c>
      <c r="P494" s="146">
        <f t="shared" si="153"/>
        <v>1</v>
      </c>
      <c r="Q494" s="147">
        <f t="shared" si="150"/>
        <v>13</v>
      </c>
      <c r="R494" s="147">
        <f t="shared" si="151"/>
        <v>13</v>
      </c>
      <c r="S494" s="147">
        <f t="shared" si="152"/>
        <v>13</v>
      </c>
      <c r="T494" s="148"/>
      <c r="U494" s="148"/>
      <c r="V494" s="327" t="s">
        <v>2244</v>
      </c>
      <c r="W494" s="505">
        <f t="shared" si="155"/>
        <v>2</v>
      </c>
      <c r="X494" s="505">
        <f t="shared" si="157"/>
        <v>0</v>
      </c>
      <c r="Y494" s="151" t="str">
        <f t="shared" si="156"/>
        <v>CUMPLIDA</v>
      </c>
    </row>
    <row r="495" spans="1:25" ht="220.5" customHeight="1" thickBot="1">
      <c r="A495" s="556">
        <v>28</v>
      </c>
      <c r="B495" s="557">
        <v>2001100</v>
      </c>
      <c r="C495" s="557" t="s">
        <v>2247</v>
      </c>
      <c r="D495" s="557"/>
      <c r="E495" s="557"/>
      <c r="F495" s="559" t="s">
        <v>2248</v>
      </c>
      <c r="G495" s="462" t="s">
        <v>2249</v>
      </c>
      <c r="H495" s="462" t="s">
        <v>2250</v>
      </c>
      <c r="I495" s="462" t="s">
        <v>2250</v>
      </c>
      <c r="J495" s="561">
        <v>1</v>
      </c>
      <c r="K495" s="562">
        <v>40452</v>
      </c>
      <c r="L495" s="562">
        <v>40589</v>
      </c>
      <c r="M495" s="252">
        <f t="shared" si="154"/>
        <v>19.571428571428573</v>
      </c>
      <c r="N495" s="165" t="s">
        <v>2137</v>
      </c>
      <c r="O495" s="326">
        <v>1</v>
      </c>
      <c r="P495" s="146">
        <f t="shared" si="153"/>
        <v>1</v>
      </c>
      <c r="Q495" s="147">
        <f t="shared" si="150"/>
        <v>19.571428571428573</v>
      </c>
      <c r="R495" s="147">
        <f t="shared" si="151"/>
        <v>19.571428571428573</v>
      </c>
      <c r="S495" s="147">
        <f t="shared" si="152"/>
        <v>19.571428571428573</v>
      </c>
      <c r="T495" s="148"/>
      <c r="U495" s="148"/>
      <c r="V495" s="327" t="s">
        <v>2251</v>
      </c>
      <c r="W495" s="505">
        <f t="shared" si="155"/>
        <v>2</v>
      </c>
      <c r="X495" s="505">
        <f t="shared" si="157"/>
        <v>0</v>
      </c>
      <c r="Y495" s="151" t="str">
        <f t="shared" si="156"/>
        <v>CUMPLIDA</v>
      </c>
    </row>
    <row r="496" spans="1:25" ht="230.25" thickBot="1">
      <c r="A496" s="556">
        <v>29</v>
      </c>
      <c r="B496" s="557">
        <v>1102002</v>
      </c>
      <c r="C496" s="557" t="s">
        <v>2252</v>
      </c>
      <c r="D496" s="557"/>
      <c r="E496" s="557"/>
      <c r="F496" s="559" t="s">
        <v>2253</v>
      </c>
      <c r="G496" s="565" t="s">
        <v>2254</v>
      </c>
      <c r="H496" s="565" t="s">
        <v>2255</v>
      </c>
      <c r="I496" s="462" t="s">
        <v>2256</v>
      </c>
      <c r="J496" s="561">
        <v>1</v>
      </c>
      <c r="K496" s="562">
        <v>40544</v>
      </c>
      <c r="L496" s="562">
        <v>40589</v>
      </c>
      <c r="M496" s="252">
        <f t="shared" si="154"/>
        <v>6.4285714285714288</v>
      </c>
      <c r="N496" s="165" t="s">
        <v>2137</v>
      </c>
      <c r="O496" s="326">
        <v>1</v>
      </c>
      <c r="P496" s="146">
        <f t="shared" si="153"/>
        <v>1</v>
      </c>
      <c r="Q496" s="147">
        <f t="shared" si="150"/>
        <v>6.4285714285714288</v>
      </c>
      <c r="R496" s="147">
        <f t="shared" si="151"/>
        <v>6.4285714285714288</v>
      </c>
      <c r="S496" s="147">
        <f t="shared" si="152"/>
        <v>6.4285714285714288</v>
      </c>
      <c r="T496" s="148"/>
      <c r="U496" s="148"/>
      <c r="V496" s="327" t="s">
        <v>2257</v>
      </c>
      <c r="W496" s="505">
        <f t="shared" si="155"/>
        <v>2</v>
      </c>
      <c r="X496" s="505">
        <f t="shared" si="157"/>
        <v>0</v>
      </c>
      <c r="Y496" s="151" t="str">
        <f t="shared" si="156"/>
        <v>CUMPLIDA</v>
      </c>
    </row>
    <row r="497" spans="1:25" ht="409.6" customHeight="1" thickBot="1">
      <c r="A497" s="556">
        <v>30</v>
      </c>
      <c r="B497" s="557">
        <v>1102002</v>
      </c>
      <c r="C497" s="557" t="s">
        <v>2258</v>
      </c>
      <c r="D497" s="557"/>
      <c r="E497" s="557"/>
      <c r="F497" s="565" t="s">
        <v>2259</v>
      </c>
      <c r="G497" s="565" t="s">
        <v>2260</v>
      </c>
      <c r="H497" s="565" t="s">
        <v>2261</v>
      </c>
      <c r="I497" s="462" t="s">
        <v>2262</v>
      </c>
      <c r="J497" s="462">
        <v>1</v>
      </c>
      <c r="K497" s="562">
        <v>40544</v>
      </c>
      <c r="L497" s="562">
        <v>40589</v>
      </c>
      <c r="M497" s="252">
        <f t="shared" si="154"/>
        <v>6.4285714285714288</v>
      </c>
      <c r="N497" s="165" t="s">
        <v>2137</v>
      </c>
      <c r="O497" s="326">
        <v>1</v>
      </c>
      <c r="P497" s="146">
        <f t="shared" si="153"/>
        <v>1</v>
      </c>
      <c r="Q497" s="147">
        <f t="shared" si="150"/>
        <v>6.4285714285714288</v>
      </c>
      <c r="R497" s="147">
        <f t="shared" si="151"/>
        <v>6.4285714285714288</v>
      </c>
      <c r="S497" s="147">
        <f t="shared" si="152"/>
        <v>6.4285714285714288</v>
      </c>
      <c r="T497" s="148"/>
      <c r="U497" s="148"/>
      <c r="V497" s="600" t="s">
        <v>2426</v>
      </c>
      <c r="W497" s="505">
        <f t="shared" si="155"/>
        <v>2</v>
      </c>
      <c r="X497" s="505">
        <f t="shared" si="157"/>
        <v>0</v>
      </c>
      <c r="Y497" s="151" t="str">
        <f t="shared" si="156"/>
        <v>CUMPLIDA</v>
      </c>
    </row>
    <row r="498" spans="1:25" ht="230.25" thickBot="1">
      <c r="A498" s="556">
        <v>31</v>
      </c>
      <c r="B498" s="557">
        <v>1102002</v>
      </c>
      <c r="C498" s="557" t="s">
        <v>2263</v>
      </c>
      <c r="D498" s="557"/>
      <c r="E498" s="557"/>
      <c r="F498" s="559" t="s">
        <v>2264</v>
      </c>
      <c r="G498" s="565" t="s">
        <v>2265</v>
      </c>
      <c r="H498" s="565" t="s">
        <v>2266</v>
      </c>
      <c r="I498" s="462" t="s">
        <v>2267</v>
      </c>
      <c r="J498" s="462">
        <v>1</v>
      </c>
      <c r="K498" s="562">
        <v>40544</v>
      </c>
      <c r="L498" s="562">
        <v>40589</v>
      </c>
      <c r="M498" s="252">
        <f t="shared" si="154"/>
        <v>6.4285714285714288</v>
      </c>
      <c r="N498" s="165" t="s">
        <v>2137</v>
      </c>
      <c r="O498" s="326">
        <v>1</v>
      </c>
      <c r="P498" s="146">
        <f t="shared" si="153"/>
        <v>1</v>
      </c>
      <c r="Q498" s="147">
        <f t="shared" si="150"/>
        <v>6.4285714285714288</v>
      </c>
      <c r="R498" s="147">
        <f t="shared" si="151"/>
        <v>6.4285714285714288</v>
      </c>
      <c r="S498" s="147">
        <f t="shared" si="152"/>
        <v>6.4285714285714288</v>
      </c>
      <c r="T498" s="148"/>
      <c r="U498" s="148"/>
      <c r="V498" s="327" t="s">
        <v>2268</v>
      </c>
      <c r="W498" s="505">
        <f t="shared" si="155"/>
        <v>2</v>
      </c>
      <c r="X498" s="505">
        <f t="shared" si="157"/>
        <v>0</v>
      </c>
      <c r="Y498" s="151" t="str">
        <f t="shared" si="156"/>
        <v>CUMPLIDA</v>
      </c>
    </row>
    <row r="499" spans="1:25" ht="243" thickBot="1">
      <c r="A499" s="556">
        <v>32</v>
      </c>
      <c r="B499" s="557">
        <v>1801004</v>
      </c>
      <c r="C499" s="557" t="s">
        <v>2269</v>
      </c>
      <c r="D499" s="557"/>
      <c r="E499" s="557"/>
      <c r="F499" s="564" t="s">
        <v>2270</v>
      </c>
      <c r="G499" s="564" t="s">
        <v>2271</v>
      </c>
      <c r="H499" s="565" t="s">
        <v>2266</v>
      </c>
      <c r="I499" s="462" t="s">
        <v>2267</v>
      </c>
      <c r="J499" s="462">
        <v>1</v>
      </c>
      <c r="K499" s="562">
        <v>40544</v>
      </c>
      <c r="L499" s="562">
        <v>40589</v>
      </c>
      <c r="M499" s="252">
        <f t="shared" si="154"/>
        <v>6.4285714285714288</v>
      </c>
      <c r="N499" s="165" t="s">
        <v>2137</v>
      </c>
      <c r="O499" s="326">
        <v>1</v>
      </c>
      <c r="P499" s="146">
        <f t="shared" si="153"/>
        <v>1</v>
      </c>
      <c r="Q499" s="147">
        <f t="shared" si="150"/>
        <v>6.4285714285714288</v>
      </c>
      <c r="R499" s="147">
        <f t="shared" si="151"/>
        <v>6.4285714285714288</v>
      </c>
      <c r="S499" s="147">
        <f t="shared" si="152"/>
        <v>6.4285714285714288</v>
      </c>
      <c r="T499" s="148"/>
      <c r="U499" s="148"/>
      <c r="V499" s="327" t="s">
        <v>2272</v>
      </c>
      <c r="W499" s="505">
        <f t="shared" si="155"/>
        <v>2</v>
      </c>
      <c r="X499" s="505">
        <f t="shared" si="157"/>
        <v>0</v>
      </c>
      <c r="Y499" s="151" t="str">
        <f t="shared" si="156"/>
        <v>CUMPLIDA</v>
      </c>
    </row>
    <row r="500" spans="1:25" ht="409.5" customHeight="1" thickBot="1">
      <c r="A500" s="556">
        <v>33</v>
      </c>
      <c r="B500" s="557">
        <v>1404100</v>
      </c>
      <c r="C500" s="557" t="s">
        <v>2273</v>
      </c>
      <c r="D500" s="557" t="s">
        <v>2274</v>
      </c>
      <c r="E500" s="557" t="s">
        <v>2275</v>
      </c>
      <c r="F500" s="564" t="s">
        <v>2276</v>
      </c>
      <c r="G500" s="564" t="s">
        <v>2277</v>
      </c>
      <c r="H500" s="564" t="s">
        <v>2278</v>
      </c>
      <c r="I500" s="462" t="s">
        <v>2278</v>
      </c>
      <c r="J500" s="561">
        <v>1</v>
      </c>
      <c r="K500" s="562">
        <v>40544</v>
      </c>
      <c r="L500" s="562">
        <v>40589</v>
      </c>
      <c r="M500" s="252">
        <f t="shared" si="154"/>
        <v>6.4285714285714288</v>
      </c>
      <c r="N500" s="165" t="s">
        <v>2137</v>
      </c>
      <c r="O500" s="326">
        <v>1</v>
      </c>
      <c r="P500" s="146">
        <f t="shared" si="153"/>
        <v>1</v>
      </c>
      <c r="Q500" s="147">
        <f t="shared" si="150"/>
        <v>6.4285714285714288</v>
      </c>
      <c r="R500" s="147">
        <f t="shared" si="151"/>
        <v>6.4285714285714288</v>
      </c>
      <c r="S500" s="147">
        <f t="shared" si="152"/>
        <v>6.4285714285714288</v>
      </c>
      <c r="T500" s="148"/>
      <c r="U500" s="148"/>
      <c r="V500" s="327" t="s">
        <v>2279</v>
      </c>
      <c r="W500" s="505">
        <f t="shared" si="155"/>
        <v>2</v>
      </c>
      <c r="X500" s="505">
        <f t="shared" si="157"/>
        <v>0</v>
      </c>
      <c r="Y500" s="151" t="str">
        <f t="shared" si="156"/>
        <v>CUMPLIDA</v>
      </c>
    </row>
    <row r="501" spans="1:25" ht="243" thickBot="1">
      <c r="A501" s="556">
        <v>34</v>
      </c>
      <c r="B501" s="557">
        <v>1907001</v>
      </c>
      <c r="C501" s="557" t="s">
        <v>2280</v>
      </c>
      <c r="D501" s="566"/>
      <c r="E501" s="566"/>
      <c r="F501" s="567" t="s">
        <v>2281</v>
      </c>
      <c r="G501" s="568" t="s">
        <v>2282</v>
      </c>
      <c r="H501" s="462" t="s">
        <v>241</v>
      </c>
      <c r="I501" s="462" t="s">
        <v>241</v>
      </c>
      <c r="J501" s="569">
        <v>1</v>
      </c>
      <c r="K501" s="562">
        <v>40544</v>
      </c>
      <c r="L501" s="562">
        <v>40574</v>
      </c>
      <c r="M501" s="252">
        <f t="shared" si="154"/>
        <v>4.2857142857142856</v>
      </c>
      <c r="N501" s="165" t="s">
        <v>2137</v>
      </c>
      <c r="O501" s="380">
        <v>1</v>
      </c>
      <c r="P501" s="146">
        <f t="shared" si="153"/>
        <v>1</v>
      </c>
      <c r="Q501" s="147">
        <f t="shared" si="150"/>
        <v>4.2857142857142856</v>
      </c>
      <c r="R501" s="147">
        <f t="shared" si="151"/>
        <v>4.2857142857142856</v>
      </c>
      <c r="S501" s="147">
        <f t="shared" si="152"/>
        <v>4.2857142857142856</v>
      </c>
      <c r="T501" s="148"/>
      <c r="U501" s="148"/>
      <c r="V501" s="327" t="s">
        <v>2283</v>
      </c>
      <c r="W501" s="505">
        <f t="shared" si="155"/>
        <v>2</v>
      </c>
      <c r="X501" s="505">
        <f t="shared" si="157"/>
        <v>0</v>
      </c>
      <c r="Y501" s="151" t="str">
        <f t="shared" si="156"/>
        <v>CUMPLIDA</v>
      </c>
    </row>
    <row r="502" spans="1:25" ht="408.75" customHeight="1" thickBot="1">
      <c r="A502" s="556">
        <v>35</v>
      </c>
      <c r="B502" s="557">
        <v>1903004</v>
      </c>
      <c r="C502" s="557" t="s">
        <v>2284</v>
      </c>
      <c r="D502" s="566"/>
      <c r="E502" s="566"/>
      <c r="F502" s="559" t="s">
        <v>2179</v>
      </c>
      <c r="G502" s="559" t="s">
        <v>2172</v>
      </c>
      <c r="H502" s="559" t="s">
        <v>2173</v>
      </c>
      <c r="I502" s="561" t="s">
        <v>2174</v>
      </c>
      <c r="J502" s="561">
        <v>1</v>
      </c>
      <c r="K502" s="562">
        <v>40452</v>
      </c>
      <c r="L502" s="562">
        <v>40543</v>
      </c>
      <c r="M502" s="252">
        <f t="shared" si="154"/>
        <v>13</v>
      </c>
      <c r="N502" s="165" t="s">
        <v>2137</v>
      </c>
      <c r="O502" s="326">
        <v>1</v>
      </c>
      <c r="P502" s="146">
        <f t="shared" si="153"/>
        <v>1</v>
      </c>
      <c r="Q502" s="147">
        <f t="shared" si="150"/>
        <v>13</v>
      </c>
      <c r="R502" s="147">
        <f t="shared" si="151"/>
        <v>13</v>
      </c>
      <c r="S502" s="147">
        <f t="shared" si="152"/>
        <v>13</v>
      </c>
      <c r="T502" s="148"/>
      <c r="U502" s="148"/>
      <c r="V502" s="327" t="s">
        <v>2285</v>
      </c>
      <c r="W502" s="505">
        <f t="shared" si="155"/>
        <v>2</v>
      </c>
      <c r="X502" s="505">
        <f t="shared" si="157"/>
        <v>0</v>
      </c>
      <c r="Y502" s="151" t="str">
        <f t="shared" si="156"/>
        <v>CUMPLIDA</v>
      </c>
    </row>
    <row r="503" spans="1:25" ht="235.5" customHeight="1" thickBot="1">
      <c r="A503" s="556">
        <v>36</v>
      </c>
      <c r="B503" s="557">
        <v>1905001</v>
      </c>
      <c r="C503" s="557" t="s">
        <v>2286</v>
      </c>
      <c r="D503" s="566"/>
      <c r="E503" s="566"/>
      <c r="F503" s="567" t="s">
        <v>2287</v>
      </c>
      <c r="G503" s="567" t="s">
        <v>2288</v>
      </c>
      <c r="H503" s="567" t="s">
        <v>2289</v>
      </c>
      <c r="I503" s="569" t="s">
        <v>2290</v>
      </c>
      <c r="J503" s="561">
        <v>1</v>
      </c>
      <c r="K503" s="562">
        <v>40544</v>
      </c>
      <c r="L503" s="562">
        <v>40589</v>
      </c>
      <c r="M503" s="252">
        <f t="shared" si="154"/>
        <v>6.4285714285714288</v>
      </c>
      <c r="N503" s="165" t="s">
        <v>2137</v>
      </c>
      <c r="O503" s="326">
        <v>1</v>
      </c>
      <c r="P503" s="146">
        <f t="shared" si="153"/>
        <v>1</v>
      </c>
      <c r="Q503" s="147">
        <f t="shared" si="150"/>
        <v>6.4285714285714288</v>
      </c>
      <c r="R503" s="147">
        <f t="shared" si="151"/>
        <v>6.4285714285714288</v>
      </c>
      <c r="S503" s="147">
        <f t="shared" si="152"/>
        <v>6.4285714285714288</v>
      </c>
      <c r="T503" s="148"/>
      <c r="U503" s="148"/>
      <c r="V503" s="327" t="s">
        <v>2291</v>
      </c>
      <c r="W503" s="505">
        <f t="shared" si="155"/>
        <v>2</v>
      </c>
      <c r="X503" s="505">
        <f t="shared" si="157"/>
        <v>0</v>
      </c>
      <c r="Y503" s="151" t="str">
        <f t="shared" si="156"/>
        <v>CUMPLIDA</v>
      </c>
    </row>
    <row r="504" spans="1:25" ht="117.75" customHeight="1">
      <c r="A504" s="819">
        <v>37</v>
      </c>
      <c r="B504" s="822">
        <v>1907001</v>
      </c>
      <c r="C504" s="895" t="s">
        <v>2292</v>
      </c>
      <c r="D504" s="929"/>
      <c r="E504" s="929"/>
      <c r="F504" s="545" t="s">
        <v>2293</v>
      </c>
      <c r="G504" s="545" t="s">
        <v>2191</v>
      </c>
      <c r="H504" s="545" t="s">
        <v>2222</v>
      </c>
      <c r="I504" s="546" t="s">
        <v>2223</v>
      </c>
      <c r="J504" s="546">
        <v>1</v>
      </c>
      <c r="K504" s="547">
        <v>40544</v>
      </c>
      <c r="L504" s="547">
        <v>40632</v>
      </c>
      <c r="M504" s="413">
        <f t="shared" si="154"/>
        <v>12.571428571428571</v>
      </c>
      <c r="N504" s="415" t="s">
        <v>2137</v>
      </c>
      <c r="O504" s="295">
        <v>1</v>
      </c>
      <c r="P504" s="119">
        <f t="shared" si="153"/>
        <v>1</v>
      </c>
      <c r="Q504" s="120">
        <f t="shared" si="150"/>
        <v>12.571428571428571</v>
      </c>
      <c r="R504" s="120">
        <f t="shared" si="151"/>
        <v>12.571428571428571</v>
      </c>
      <c r="S504" s="120">
        <f t="shared" si="152"/>
        <v>12.571428571428571</v>
      </c>
      <c r="T504" s="121"/>
      <c r="U504" s="121"/>
      <c r="V504" s="309" t="s">
        <v>2294</v>
      </c>
      <c r="W504" s="420">
        <f t="shared" si="155"/>
        <v>2</v>
      </c>
      <c r="X504" s="420">
        <f t="shared" si="157"/>
        <v>0</v>
      </c>
      <c r="Y504" s="409" t="str">
        <f t="shared" si="156"/>
        <v>CUMPLIDA</v>
      </c>
    </row>
    <row r="505" spans="1:25" ht="157.5" customHeight="1" thickBot="1">
      <c r="A505" s="821"/>
      <c r="B505" s="824"/>
      <c r="C505" s="896"/>
      <c r="D505" s="930"/>
      <c r="E505" s="930"/>
      <c r="F505" s="550" t="s">
        <v>2139</v>
      </c>
      <c r="G505" s="550" t="s">
        <v>2194</v>
      </c>
      <c r="H505" s="550" t="s">
        <v>2140</v>
      </c>
      <c r="I505" s="551" t="s">
        <v>2141</v>
      </c>
      <c r="J505" s="551">
        <v>1</v>
      </c>
      <c r="K505" s="552">
        <v>40544</v>
      </c>
      <c r="L505" s="552">
        <v>40589</v>
      </c>
      <c r="M505" s="414">
        <f t="shared" si="154"/>
        <v>6.4285714285714288</v>
      </c>
      <c r="N505" s="416" t="s">
        <v>2137</v>
      </c>
      <c r="O505" s="272">
        <v>1</v>
      </c>
      <c r="P505" s="130">
        <f t="shared" si="153"/>
        <v>1</v>
      </c>
      <c r="Q505" s="131">
        <f t="shared" si="150"/>
        <v>6.4285714285714288</v>
      </c>
      <c r="R505" s="131">
        <f t="shared" si="151"/>
        <v>6.4285714285714288</v>
      </c>
      <c r="S505" s="131">
        <f t="shared" si="152"/>
        <v>6.4285714285714288</v>
      </c>
      <c r="T505" s="132"/>
      <c r="U505" s="132"/>
      <c r="V505" s="318" t="s">
        <v>2295</v>
      </c>
      <c r="W505" s="419">
        <f t="shared" si="155"/>
        <v>2</v>
      </c>
      <c r="X505" s="419">
        <f t="shared" si="157"/>
        <v>0</v>
      </c>
      <c r="Y505" s="411" t="str">
        <f t="shared" si="156"/>
        <v>CUMPLIDA</v>
      </c>
    </row>
    <row r="506" spans="1:25" ht="15" customHeight="1" thickBot="1">
      <c r="A506" s="931" t="s">
        <v>2296</v>
      </c>
      <c r="B506" s="932"/>
      <c r="C506" s="932"/>
      <c r="D506" s="932"/>
      <c r="E506" s="932"/>
      <c r="F506" s="932"/>
      <c r="G506" s="932"/>
      <c r="H506" s="932"/>
      <c r="I506" s="932"/>
      <c r="J506" s="932"/>
      <c r="K506" s="932"/>
      <c r="L506" s="932"/>
      <c r="M506" s="932"/>
      <c r="N506" s="932"/>
      <c r="O506" s="932"/>
      <c r="P506" s="932"/>
      <c r="Q506" s="932"/>
      <c r="R506" s="932"/>
      <c r="S506" s="932"/>
      <c r="T506" s="932"/>
      <c r="U506" s="932"/>
      <c r="V506" s="933"/>
    </row>
    <row r="507" spans="1:25" ht="399" customHeight="1">
      <c r="A507" s="934">
        <v>12</v>
      </c>
      <c r="B507" s="936"/>
      <c r="C507" s="570" t="s">
        <v>2297</v>
      </c>
      <c r="D507" s="929" t="s">
        <v>2298</v>
      </c>
      <c r="E507" s="929" t="s">
        <v>2299</v>
      </c>
      <c r="F507" s="938" t="s">
        <v>2300</v>
      </c>
      <c r="G507" s="940" t="s">
        <v>2301</v>
      </c>
      <c r="H507" s="940" t="s">
        <v>2302</v>
      </c>
      <c r="I507" s="940" t="s">
        <v>2303</v>
      </c>
      <c r="J507" s="942">
        <v>1</v>
      </c>
      <c r="K507" s="944">
        <v>40360</v>
      </c>
      <c r="L507" s="944">
        <v>40422</v>
      </c>
      <c r="M507" s="923">
        <f t="shared" ref="M507:M539" si="158">(+L507-K507)/7</f>
        <v>8.8571428571428577</v>
      </c>
      <c r="N507" s="925" t="s">
        <v>2304</v>
      </c>
      <c r="O507" s="945">
        <v>1</v>
      </c>
      <c r="P507" s="947">
        <f>IF(O507/J507&gt;1,1,+O507/J507)</f>
        <v>1</v>
      </c>
      <c r="Q507" s="913">
        <f>+M507*P507</f>
        <v>8.8571428571428577</v>
      </c>
      <c r="R507" s="913">
        <f>IF(L507&lt;=$T$9,Q507,0)</f>
        <v>8.8571428571428577</v>
      </c>
      <c r="S507" s="913">
        <f>IF($T$9&gt;=L507,M507,0)</f>
        <v>8.8571428571428577</v>
      </c>
      <c r="T507" s="752"/>
      <c r="U507" s="752"/>
      <c r="V507" s="915" t="s">
        <v>2305</v>
      </c>
      <c r="W507" s="679">
        <f t="shared" si="155"/>
        <v>2</v>
      </c>
      <c r="X507" s="990">
        <f t="shared" si="157"/>
        <v>0</v>
      </c>
      <c r="Y507" s="991" t="str">
        <f t="shared" si="156"/>
        <v>CUMPLIDA</v>
      </c>
    </row>
    <row r="508" spans="1:25" ht="270" customHeight="1" thickBot="1">
      <c r="A508" s="935"/>
      <c r="B508" s="937"/>
      <c r="C508" s="571" t="s">
        <v>2306</v>
      </c>
      <c r="D508" s="930"/>
      <c r="E508" s="930"/>
      <c r="F508" s="939"/>
      <c r="G508" s="941"/>
      <c r="H508" s="941"/>
      <c r="I508" s="941"/>
      <c r="J508" s="943"/>
      <c r="K508" s="943"/>
      <c r="L508" s="943"/>
      <c r="M508" s="924">
        <f t="shared" si="158"/>
        <v>0</v>
      </c>
      <c r="N508" s="926"/>
      <c r="O508" s="946"/>
      <c r="P508" s="948"/>
      <c r="Q508" s="914"/>
      <c r="R508" s="914"/>
      <c r="S508" s="914"/>
      <c r="T508" s="754"/>
      <c r="U508" s="754"/>
      <c r="V508" s="916"/>
      <c r="W508" s="678"/>
      <c r="X508" s="988"/>
      <c r="Y508" s="843"/>
    </row>
    <row r="509" spans="1:25" ht="114.75">
      <c r="A509" s="949">
        <v>4</v>
      </c>
      <c r="B509" s="936">
        <v>1801002</v>
      </c>
      <c r="C509" s="570" t="s">
        <v>2307</v>
      </c>
      <c r="D509" s="929" t="s">
        <v>2308</v>
      </c>
      <c r="E509" s="929" t="s">
        <v>2309</v>
      </c>
      <c r="F509" s="951" t="s">
        <v>2310</v>
      </c>
      <c r="G509" s="951" t="s">
        <v>2311</v>
      </c>
      <c r="H509" s="951" t="s">
        <v>2312</v>
      </c>
      <c r="I509" s="951" t="s">
        <v>2312</v>
      </c>
      <c r="J509" s="919">
        <v>2</v>
      </c>
      <c r="K509" s="921">
        <v>40359</v>
      </c>
      <c r="L509" s="921">
        <v>40543</v>
      </c>
      <c r="M509" s="923">
        <f t="shared" si="158"/>
        <v>26.285714285714285</v>
      </c>
      <c r="N509" s="925" t="s">
        <v>2304</v>
      </c>
      <c r="O509" s="927">
        <v>2</v>
      </c>
      <c r="P509" s="761">
        <f t="shared" ref="P509:P523" si="159">IF(O509/J509&gt;1,1,+O509/J509)</f>
        <v>1</v>
      </c>
      <c r="Q509" s="913">
        <f>+M509*P509</f>
        <v>26.285714285714285</v>
      </c>
      <c r="R509" s="913">
        <f>IF(L509&lt;=$T$9,Q509,0)</f>
        <v>26.285714285714285</v>
      </c>
      <c r="S509" s="913">
        <f>IF($T$9&gt;=L509,M509,0)</f>
        <v>26.285714285714285</v>
      </c>
      <c r="T509" s="752"/>
      <c r="U509" s="752"/>
      <c r="V509" s="915" t="s">
        <v>2313</v>
      </c>
      <c r="W509" s="679">
        <f t="shared" si="155"/>
        <v>2</v>
      </c>
      <c r="X509" s="990">
        <f t="shared" si="157"/>
        <v>0</v>
      </c>
      <c r="Y509" s="991" t="str">
        <f t="shared" si="156"/>
        <v>CUMPLIDA</v>
      </c>
    </row>
    <row r="510" spans="1:25" ht="230.25" thickBot="1">
      <c r="A510" s="950"/>
      <c r="B510" s="937"/>
      <c r="C510" s="572" t="s">
        <v>2314</v>
      </c>
      <c r="D510" s="930"/>
      <c r="E510" s="930"/>
      <c r="F510" s="952"/>
      <c r="G510" s="952"/>
      <c r="H510" s="952"/>
      <c r="I510" s="952"/>
      <c r="J510" s="920"/>
      <c r="K510" s="922"/>
      <c r="L510" s="922"/>
      <c r="M510" s="924">
        <f t="shared" si="158"/>
        <v>0</v>
      </c>
      <c r="N510" s="926"/>
      <c r="O510" s="928"/>
      <c r="P510" s="763"/>
      <c r="Q510" s="914"/>
      <c r="R510" s="914"/>
      <c r="S510" s="914"/>
      <c r="T510" s="754"/>
      <c r="U510" s="754"/>
      <c r="V510" s="916"/>
      <c r="W510" s="678"/>
      <c r="X510" s="988"/>
      <c r="Y510" s="843"/>
    </row>
    <row r="511" spans="1:25" ht="255">
      <c r="A511" s="949">
        <v>13</v>
      </c>
      <c r="B511" s="936">
        <v>1801004</v>
      </c>
      <c r="C511" s="570" t="s">
        <v>2315</v>
      </c>
      <c r="D511" s="929" t="s">
        <v>2316</v>
      </c>
      <c r="E511" s="929" t="s">
        <v>2317</v>
      </c>
      <c r="F511" s="951" t="s">
        <v>2318</v>
      </c>
      <c r="G511" s="951" t="s">
        <v>2319</v>
      </c>
      <c r="H511" s="951" t="s">
        <v>2319</v>
      </c>
      <c r="I511" s="951" t="s">
        <v>2320</v>
      </c>
      <c r="J511" s="942">
        <v>2</v>
      </c>
      <c r="K511" s="921">
        <v>40359</v>
      </c>
      <c r="L511" s="921">
        <v>40543</v>
      </c>
      <c r="M511" s="923">
        <f>(+L511-K511)/7</f>
        <v>26.285714285714285</v>
      </c>
      <c r="N511" s="925" t="s">
        <v>2304</v>
      </c>
      <c r="O511" s="927">
        <v>2</v>
      </c>
      <c r="P511" s="761">
        <f t="shared" si="159"/>
        <v>1</v>
      </c>
      <c r="Q511" s="913">
        <f>+M511*P511</f>
        <v>26.285714285714285</v>
      </c>
      <c r="R511" s="913">
        <f>IF(L511&lt;=$T$9,Q511,0)</f>
        <v>26.285714285714285</v>
      </c>
      <c r="S511" s="913">
        <f>IF($T$9&gt;=L511,M511,0)</f>
        <v>26.285714285714285</v>
      </c>
      <c r="T511" s="752"/>
      <c r="U511" s="752"/>
      <c r="V511" s="915" t="s">
        <v>2321</v>
      </c>
      <c r="W511" s="679">
        <f t="shared" si="155"/>
        <v>2</v>
      </c>
      <c r="X511" s="990">
        <f t="shared" si="157"/>
        <v>0</v>
      </c>
      <c r="Y511" s="991" t="str">
        <f t="shared" si="156"/>
        <v>CUMPLIDA</v>
      </c>
    </row>
    <row r="512" spans="1:25" ht="115.5" thickBot="1">
      <c r="A512" s="950"/>
      <c r="B512" s="937"/>
      <c r="C512" s="572" t="s">
        <v>2322</v>
      </c>
      <c r="D512" s="930"/>
      <c r="E512" s="930"/>
      <c r="F512" s="952"/>
      <c r="G512" s="952"/>
      <c r="H512" s="952"/>
      <c r="I512" s="952"/>
      <c r="J512" s="943"/>
      <c r="K512" s="922"/>
      <c r="L512" s="922"/>
      <c r="M512" s="924">
        <f t="shared" si="158"/>
        <v>0</v>
      </c>
      <c r="N512" s="926"/>
      <c r="O512" s="928"/>
      <c r="P512" s="763"/>
      <c r="Q512" s="914"/>
      <c r="R512" s="914"/>
      <c r="S512" s="914"/>
      <c r="T512" s="754"/>
      <c r="U512" s="754"/>
      <c r="V512" s="916"/>
      <c r="W512" s="678"/>
      <c r="X512" s="988"/>
      <c r="Y512" s="843"/>
    </row>
    <row r="513" spans="1:25" ht="140.25">
      <c r="A513" s="949">
        <v>14</v>
      </c>
      <c r="B513" s="936">
        <v>1801002</v>
      </c>
      <c r="C513" s="570" t="s">
        <v>2323</v>
      </c>
      <c r="D513" s="929" t="s">
        <v>2324</v>
      </c>
      <c r="E513" s="929" t="s">
        <v>2325</v>
      </c>
      <c r="F513" s="951" t="s">
        <v>2326</v>
      </c>
      <c r="G513" s="951" t="s">
        <v>2327</v>
      </c>
      <c r="H513" s="951" t="s">
        <v>2328</v>
      </c>
      <c r="I513" s="951" t="s">
        <v>2329</v>
      </c>
      <c r="J513" s="919">
        <v>1</v>
      </c>
      <c r="K513" s="921">
        <v>40359</v>
      </c>
      <c r="L513" s="921">
        <v>40543</v>
      </c>
      <c r="M513" s="923">
        <f t="shared" si="158"/>
        <v>26.285714285714285</v>
      </c>
      <c r="N513" s="925" t="s">
        <v>2304</v>
      </c>
      <c r="O513" s="927">
        <v>1</v>
      </c>
      <c r="P513" s="761">
        <f t="shared" si="159"/>
        <v>1</v>
      </c>
      <c r="Q513" s="913">
        <f>+M513*P513</f>
        <v>26.285714285714285</v>
      </c>
      <c r="R513" s="913">
        <f>IF(L513&lt;=$T$9,Q513,0)</f>
        <v>26.285714285714285</v>
      </c>
      <c r="S513" s="913">
        <f>IF($T$9&gt;=L513,M513,0)</f>
        <v>26.285714285714285</v>
      </c>
      <c r="T513" s="752"/>
      <c r="U513" s="752"/>
      <c r="V513" s="915" t="s">
        <v>2330</v>
      </c>
      <c r="W513" s="679">
        <f t="shared" si="155"/>
        <v>2</v>
      </c>
      <c r="X513" s="990">
        <f t="shared" si="157"/>
        <v>0</v>
      </c>
      <c r="Y513" s="991" t="str">
        <f t="shared" si="156"/>
        <v>CUMPLIDA</v>
      </c>
    </row>
    <row r="514" spans="1:25" ht="136.5" customHeight="1" thickBot="1">
      <c r="A514" s="950"/>
      <c r="B514" s="937"/>
      <c r="C514" s="572" t="s">
        <v>2331</v>
      </c>
      <c r="D514" s="930"/>
      <c r="E514" s="930"/>
      <c r="F514" s="952"/>
      <c r="G514" s="952"/>
      <c r="H514" s="952"/>
      <c r="I514" s="952"/>
      <c r="J514" s="920"/>
      <c r="K514" s="922"/>
      <c r="L514" s="922"/>
      <c r="M514" s="924"/>
      <c r="N514" s="926"/>
      <c r="O514" s="928"/>
      <c r="P514" s="763"/>
      <c r="Q514" s="914"/>
      <c r="R514" s="914"/>
      <c r="S514" s="914"/>
      <c r="T514" s="754"/>
      <c r="U514" s="754"/>
      <c r="V514" s="916"/>
      <c r="W514" s="678"/>
      <c r="X514" s="988"/>
      <c r="Y514" s="843"/>
    </row>
    <row r="515" spans="1:25" ht="140.25">
      <c r="A515" s="949">
        <v>17</v>
      </c>
      <c r="B515" s="936">
        <v>1801002</v>
      </c>
      <c r="C515" s="570" t="s">
        <v>2332</v>
      </c>
      <c r="D515" s="929" t="s">
        <v>2333</v>
      </c>
      <c r="E515" s="929" t="s">
        <v>2334</v>
      </c>
      <c r="F515" s="951" t="s">
        <v>2335</v>
      </c>
      <c r="G515" s="951" t="s">
        <v>2311</v>
      </c>
      <c r="H515" s="951" t="s">
        <v>2336</v>
      </c>
      <c r="I515" s="951" t="s">
        <v>2337</v>
      </c>
      <c r="J515" s="919">
        <v>1</v>
      </c>
      <c r="K515" s="921">
        <v>40359</v>
      </c>
      <c r="L515" s="921">
        <v>40543</v>
      </c>
      <c r="M515" s="923">
        <f t="shared" si="158"/>
        <v>26.285714285714285</v>
      </c>
      <c r="N515" s="925" t="s">
        <v>2304</v>
      </c>
      <c r="O515" s="927">
        <v>1</v>
      </c>
      <c r="P515" s="761">
        <f t="shared" si="159"/>
        <v>1</v>
      </c>
      <c r="Q515" s="913">
        <f>+M515*P515</f>
        <v>26.285714285714285</v>
      </c>
      <c r="R515" s="913">
        <f>IF(L515&lt;=$T$9,Q515,0)</f>
        <v>26.285714285714285</v>
      </c>
      <c r="S515" s="913">
        <f>IF($T$9&gt;=L515,M515,0)</f>
        <v>26.285714285714285</v>
      </c>
      <c r="T515" s="752"/>
      <c r="U515" s="752"/>
      <c r="V515" s="915" t="s">
        <v>2338</v>
      </c>
      <c r="W515" s="679">
        <f t="shared" si="155"/>
        <v>2</v>
      </c>
      <c r="X515" s="990">
        <f t="shared" si="157"/>
        <v>0</v>
      </c>
      <c r="Y515" s="991" t="str">
        <f t="shared" si="156"/>
        <v>CUMPLIDA</v>
      </c>
    </row>
    <row r="516" spans="1:25" ht="128.25" thickBot="1">
      <c r="A516" s="950"/>
      <c r="B516" s="937"/>
      <c r="C516" s="573" t="s">
        <v>2339</v>
      </c>
      <c r="D516" s="930"/>
      <c r="E516" s="930"/>
      <c r="F516" s="952"/>
      <c r="G516" s="952"/>
      <c r="H516" s="952"/>
      <c r="I516" s="952"/>
      <c r="J516" s="920"/>
      <c r="K516" s="922"/>
      <c r="L516" s="922"/>
      <c r="M516" s="924"/>
      <c r="N516" s="926"/>
      <c r="O516" s="928"/>
      <c r="P516" s="763"/>
      <c r="Q516" s="914"/>
      <c r="R516" s="914"/>
      <c r="S516" s="914"/>
      <c r="T516" s="754"/>
      <c r="U516" s="754"/>
      <c r="V516" s="916"/>
      <c r="W516" s="678"/>
      <c r="X516" s="988"/>
      <c r="Y516" s="843"/>
    </row>
    <row r="517" spans="1:25" ht="242.25">
      <c r="A517" s="949">
        <v>20</v>
      </c>
      <c r="B517" s="936">
        <v>1801001</v>
      </c>
      <c r="C517" s="574" t="s">
        <v>2340</v>
      </c>
      <c r="D517" s="929" t="s">
        <v>2341</v>
      </c>
      <c r="E517" s="929" t="s">
        <v>2342</v>
      </c>
      <c r="F517" s="951" t="s">
        <v>2343</v>
      </c>
      <c r="G517" s="951" t="s">
        <v>2344</v>
      </c>
      <c r="H517" s="951" t="s">
        <v>2343</v>
      </c>
      <c r="I517" s="951" t="s">
        <v>2345</v>
      </c>
      <c r="J517" s="919">
        <v>1</v>
      </c>
      <c r="K517" s="921">
        <v>40359</v>
      </c>
      <c r="L517" s="921">
        <v>40543</v>
      </c>
      <c r="M517" s="923">
        <f t="shared" si="158"/>
        <v>26.285714285714285</v>
      </c>
      <c r="N517" s="925" t="s">
        <v>2304</v>
      </c>
      <c r="O517" s="927">
        <v>1</v>
      </c>
      <c r="P517" s="761">
        <f t="shared" si="159"/>
        <v>1</v>
      </c>
      <c r="Q517" s="913">
        <f>+M517*P517</f>
        <v>26.285714285714285</v>
      </c>
      <c r="R517" s="913">
        <f>IF(L517&lt;=$T$9,Q517,0)</f>
        <v>26.285714285714285</v>
      </c>
      <c r="S517" s="913">
        <f>IF($T$9&gt;=L517,M517,0)</f>
        <v>26.285714285714285</v>
      </c>
      <c r="T517" s="752"/>
      <c r="U517" s="752"/>
      <c r="V517" s="915" t="s">
        <v>2346</v>
      </c>
      <c r="W517" s="679">
        <f t="shared" si="155"/>
        <v>2</v>
      </c>
      <c r="X517" s="990">
        <f t="shared" si="157"/>
        <v>0</v>
      </c>
      <c r="Y517" s="991" t="str">
        <f t="shared" si="156"/>
        <v>CUMPLIDA</v>
      </c>
    </row>
    <row r="518" spans="1:25" ht="102.75" thickBot="1">
      <c r="A518" s="950"/>
      <c r="B518" s="937"/>
      <c r="C518" s="573" t="s">
        <v>2347</v>
      </c>
      <c r="D518" s="930"/>
      <c r="E518" s="930"/>
      <c r="F518" s="952"/>
      <c r="G518" s="952"/>
      <c r="H518" s="952"/>
      <c r="I518" s="952"/>
      <c r="J518" s="920"/>
      <c r="K518" s="922"/>
      <c r="L518" s="922"/>
      <c r="M518" s="924"/>
      <c r="N518" s="926"/>
      <c r="O518" s="928"/>
      <c r="P518" s="763"/>
      <c r="Q518" s="914"/>
      <c r="R518" s="914"/>
      <c r="S518" s="914"/>
      <c r="T518" s="754"/>
      <c r="U518" s="754"/>
      <c r="V518" s="916"/>
      <c r="W518" s="678"/>
      <c r="X518" s="988"/>
      <c r="Y518" s="843"/>
    </row>
    <row r="519" spans="1:25" ht="165.75">
      <c r="A519" s="949">
        <v>22</v>
      </c>
      <c r="B519" s="936">
        <v>2105001</v>
      </c>
      <c r="C519" s="574" t="s">
        <v>2348</v>
      </c>
      <c r="D519" s="929" t="s">
        <v>2341</v>
      </c>
      <c r="E519" s="929" t="s">
        <v>2275</v>
      </c>
      <c r="F519" s="951" t="s">
        <v>2349</v>
      </c>
      <c r="G519" s="951" t="s">
        <v>2344</v>
      </c>
      <c r="H519" s="951" t="s">
        <v>2350</v>
      </c>
      <c r="I519" s="951" t="s">
        <v>2351</v>
      </c>
      <c r="J519" s="919">
        <v>3</v>
      </c>
      <c r="K519" s="921">
        <v>40359</v>
      </c>
      <c r="L519" s="921">
        <v>40543</v>
      </c>
      <c r="M519" s="923">
        <f t="shared" si="158"/>
        <v>26.285714285714285</v>
      </c>
      <c r="N519" s="925" t="s">
        <v>2304</v>
      </c>
      <c r="O519" s="927">
        <v>3</v>
      </c>
      <c r="P519" s="761">
        <f t="shared" si="159"/>
        <v>1</v>
      </c>
      <c r="Q519" s="913">
        <f>+M519*P519</f>
        <v>26.285714285714285</v>
      </c>
      <c r="R519" s="913">
        <f>IF(L519&lt;=$T$9,Q519,0)</f>
        <v>26.285714285714285</v>
      </c>
      <c r="S519" s="913">
        <f>IF($T$9&gt;=L519,M519,0)</f>
        <v>26.285714285714285</v>
      </c>
      <c r="T519" s="752"/>
      <c r="U519" s="752"/>
      <c r="V519" s="915" t="s">
        <v>2352</v>
      </c>
      <c r="W519" s="679">
        <f t="shared" si="155"/>
        <v>2</v>
      </c>
      <c r="X519" s="990">
        <f t="shared" si="157"/>
        <v>0</v>
      </c>
      <c r="Y519" s="991" t="str">
        <f t="shared" si="156"/>
        <v>CUMPLIDA</v>
      </c>
    </row>
    <row r="520" spans="1:25" ht="230.25" thickBot="1">
      <c r="A520" s="950"/>
      <c r="B520" s="937"/>
      <c r="C520" s="573" t="s">
        <v>2353</v>
      </c>
      <c r="D520" s="930"/>
      <c r="E520" s="930"/>
      <c r="F520" s="952"/>
      <c r="G520" s="952"/>
      <c r="H520" s="952"/>
      <c r="I520" s="952"/>
      <c r="J520" s="920"/>
      <c r="K520" s="922"/>
      <c r="L520" s="922"/>
      <c r="M520" s="924"/>
      <c r="N520" s="926"/>
      <c r="O520" s="928"/>
      <c r="P520" s="763"/>
      <c r="Q520" s="914"/>
      <c r="R520" s="914"/>
      <c r="S520" s="914"/>
      <c r="T520" s="754"/>
      <c r="U520" s="754"/>
      <c r="V520" s="916"/>
      <c r="W520" s="678"/>
      <c r="X520" s="988"/>
      <c r="Y520" s="843"/>
    </row>
    <row r="521" spans="1:25" ht="252" customHeight="1">
      <c r="A521" s="949">
        <v>25</v>
      </c>
      <c r="B521" s="936">
        <v>1404100</v>
      </c>
      <c r="C521" s="574" t="s">
        <v>2354</v>
      </c>
      <c r="D521" s="929" t="s">
        <v>2341</v>
      </c>
      <c r="E521" s="929" t="s">
        <v>2355</v>
      </c>
      <c r="F521" s="938" t="s">
        <v>2356</v>
      </c>
      <c r="G521" s="938" t="s">
        <v>2357</v>
      </c>
      <c r="H521" s="938" t="s">
        <v>2358</v>
      </c>
      <c r="I521" s="938" t="s">
        <v>2359</v>
      </c>
      <c r="J521" s="942">
        <v>1</v>
      </c>
      <c r="K521" s="921">
        <v>40360</v>
      </c>
      <c r="L521" s="921">
        <v>40360</v>
      </c>
      <c r="M521" s="923">
        <f t="shared" si="158"/>
        <v>0</v>
      </c>
      <c r="N521" s="925" t="s">
        <v>2304</v>
      </c>
      <c r="O521" s="945">
        <v>1</v>
      </c>
      <c r="P521" s="761">
        <f t="shared" si="159"/>
        <v>1</v>
      </c>
      <c r="Q521" s="913">
        <f>+M521*P521</f>
        <v>0</v>
      </c>
      <c r="R521" s="913">
        <f>IF(L521&lt;=$T$9,Q521,0)</f>
        <v>0</v>
      </c>
      <c r="S521" s="913">
        <f>IF($T$9&gt;=L521,M521,0)</f>
        <v>0</v>
      </c>
      <c r="T521" s="752"/>
      <c r="U521" s="752"/>
      <c r="V521" s="915" t="s">
        <v>2360</v>
      </c>
      <c r="W521" s="679">
        <f t="shared" si="155"/>
        <v>2</v>
      </c>
      <c r="X521" s="990">
        <f t="shared" si="157"/>
        <v>0</v>
      </c>
      <c r="Y521" s="991" t="str">
        <f t="shared" si="156"/>
        <v>CUMPLIDA</v>
      </c>
    </row>
    <row r="522" spans="1:25" ht="205.5" customHeight="1" thickBot="1">
      <c r="A522" s="950"/>
      <c r="B522" s="937"/>
      <c r="C522" s="573" t="s">
        <v>2361</v>
      </c>
      <c r="D522" s="930"/>
      <c r="E522" s="930"/>
      <c r="F522" s="939"/>
      <c r="G522" s="939"/>
      <c r="H522" s="939"/>
      <c r="I522" s="939"/>
      <c r="J522" s="943"/>
      <c r="K522" s="922"/>
      <c r="L522" s="922"/>
      <c r="M522" s="924"/>
      <c r="N522" s="926"/>
      <c r="O522" s="946"/>
      <c r="P522" s="763"/>
      <c r="Q522" s="914"/>
      <c r="R522" s="914"/>
      <c r="S522" s="914"/>
      <c r="T522" s="754"/>
      <c r="U522" s="754"/>
      <c r="V522" s="916"/>
      <c r="W522" s="678"/>
      <c r="X522" s="988"/>
      <c r="Y522" s="843"/>
    </row>
    <row r="523" spans="1:25" ht="129" customHeight="1">
      <c r="A523" s="949">
        <v>26</v>
      </c>
      <c r="B523" s="936">
        <v>2105001</v>
      </c>
      <c r="C523" s="574" t="s">
        <v>2362</v>
      </c>
      <c r="D523" s="929" t="s">
        <v>2341</v>
      </c>
      <c r="E523" s="929" t="s">
        <v>2355</v>
      </c>
      <c r="F523" s="951" t="s">
        <v>2363</v>
      </c>
      <c r="G523" s="953" t="s">
        <v>2344</v>
      </c>
      <c r="H523" s="940" t="s">
        <v>2364</v>
      </c>
      <c r="I523" s="940" t="s">
        <v>2365</v>
      </c>
      <c r="J523" s="919">
        <v>2</v>
      </c>
      <c r="K523" s="921">
        <v>40360</v>
      </c>
      <c r="L523" s="921">
        <v>40543</v>
      </c>
      <c r="M523" s="923">
        <f t="shared" si="158"/>
        <v>26.142857142857142</v>
      </c>
      <c r="N523" s="925" t="s">
        <v>2304</v>
      </c>
      <c r="O523" s="927">
        <v>2</v>
      </c>
      <c r="P523" s="761">
        <f t="shared" si="159"/>
        <v>1</v>
      </c>
      <c r="Q523" s="913">
        <f>+M523*P523</f>
        <v>26.142857142857142</v>
      </c>
      <c r="R523" s="913">
        <f>IF(L523&lt;=$T$9,Q523,0)</f>
        <v>26.142857142857142</v>
      </c>
      <c r="S523" s="913">
        <f>IF($T$9&gt;=L523,M523,0)</f>
        <v>26.142857142857142</v>
      </c>
      <c r="T523" s="752"/>
      <c r="U523" s="752"/>
      <c r="V523" s="915" t="s">
        <v>2366</v>
      </c>
      <c r="W523" s="679">
        <f t="shared" si="155"/>
        <v>2</v>
      </c>
      <c r="X523" s="990">
        <f t="shared" si="157"/>
        <v>0</v>
      </c>
      <c r="Y523" s="991" t="str">
        <f t="shared" si="156"/>
        <v>CUMPLIDA</v>
      </c>
    </row>
    <row r="524" spans="1:25" ht="204.75" thickBot="1">
      <c r="A524" s="950"/>
      <c r="B524" s="937"/>
      <c r="C524" s="572" t="s">
        <v>2367</v>
      </c>
      <c r="D524" s="930"/>
      <c r="E524" s="930"/>
      <c r="F524" s="952"/>
      <c r="G524" s="954"/>
      <c r="H524" s="941"/>
      <c r="I524" s="941"/>
      <c r="J524" s="920"/>
      <c r="K524" s="922"/>
      <c r="L524" s="922"/>
      <c r="M524" s="924"/>
      <c r="N524" s="926"/>
      <c r="O524" s="928"/>
      <c r="P524" s="763"/>
      <c r="Q524" s="914"/>
      <c r="R524" s="914"/>
      <c r="S524" s="914"/>
      <c r="T524" s="754"/>
      <c r="U524" s="754"/>
      <c r="V524" s="916"/>
      <c r="W524" s="678"/>
      <c r="X524" s="988"/>
      <c r="Y524" s="843"/>
    </row>
    <row r="525" spans="1:25" ht="126" customHeight="1">
      <c r="A525" s="955">
        <v>27</v>
      </c>
      <c r="B525" s="958">
        <v>2102002</v>
      </c>
      <c r="C525" s="574" t="s">
        <v>2368</v>
      </c>
      <c r="D525" s="929" t="s">
        <v>2341</v>
      </c>
      <c r="E525" s="929" t="s">
        <v>2355</v>
      </c>
      <c r="F525" s="951" t="s">
        <v>2363</v>
      </c>
      <c r="G525" s="964" t="s">
        <v>2344</v>
      </c>
      <c r="H525" s="964" t="s">
        <v>2364</v>
      </c>
      <c r="I525" s="964" t="s">
        <v>2365</v>
      </c>
      <c r="J525" s="967">
        <v>2</v>
      </c>
      <c r="K525" s="970">
        <v>40360</v>
      </c>
      <c r="L525" s="970">
        <v>40543</v>
      </c>
      <c r="M525" s="923">
        <f t="shared" si="158"/>
        <v>26.142857142857142</v>
      </c>
      <c r="N525" s="925" t="s">
        <v>2304</v>
      </c>
      <c r="O525" s="927">
        <v>2</v>
      </c>
      <c r="P525" s="761">
        <f>IF(O525/J525&gt;1,1,O525/J525)</f>
        <v>1</v>
      </c>
      <c r="Q525" s="674">
        <f>+M525*P525</f>
        <v>26.142857142857142</v>
      </c>
      <c r="R525" s="674">
        <f>IF(L525&lt;=$T$9,Q525,0)</f>
        <v>26.142857142857142</v>
      </c>
      <c r="S525" s="674">
        <f>IF($T$9&gt;=L525,M525,0)</f>
        <v>26.142857142857142</v>
      </c>
      <c r="T525" s="752"/>
      <c r="U525" s="752"/>
      <c r="V525" s="915" t="s">
        <v>2366</v>
      </c>
      <c r="W525" s="679">
        <f t="shared" ref="W525:W538" si="160">IF(P525=100%,2,0)</f>
        <v>2</v>
      </c>
      <c r="X525" s="990">
        <f t="shared" si="157"/>
        <v>0</v>
      </c>
      <c r="Y525" s="991" t="str">
        <f t="shared" ref="Y525:Y538" si="161">IF(W525+X525&gt;1,"CUMPLIDA",IF(X525=1,"EN TERMINO","VENCIDA"))</f>
        <v>CUMPLIDA</v>
      </c>
    </row>
    <row r="526" spans="1:25" ht="154.5" customHeight="1">
      <c r="A526" s="956"/>
      <c r="B526" s="959"/>
      <c r="C526" s="455" t="s">
        <v>2369</v>
      </c>
      <c r="D526" s="961"/>
      <c r="E526" s="961"/>
      <c r="F526" s="962"/>
      <c r="G526" s="965"/>
      <c r="H526" s="965"/>
      <c r="I526" s="965"/>
      <c r="J526" s="968"/>
      <c r="K526" s="971"/>
      <c r="L526" s="971"/>
      <c r="M526" s="973"/>
      <c r="N526" s="974"/>
      <c r="O526" s="975"/>
      <c r="P526" s="762"/>
      <c r="Q526" s="675"/>
      <c r="R526" s="675"/>
      <c r="S526" s="675"/>
      <c r="T526" s="753"/>
      <c r="U526" s="753"/>
      <c r="V526" s="976"/>
      <c r="W526" s="677"/>
      <c r="X526" s="987"/>
      <c r="Y526" s="989"/>
    </row>
    <row r="527" spans="1:25" ht="153" customHeight="1" thickBot="1">
      <c r="A527" s="957"/>
      <c r="B527" s="960"/>
      <c r="C527" s="575" t="s">
        <v>2370</v>
      </c>
      <c r="D527" s="930"/>
      <c r="E527" s="930"/>
      <c r="F527" s="963"/>
      <c r="G527" s="966"/>
      <c r="H527" s="966"/>
      <c r="I527" s="966"/>
      <c r="J527" s="969"/>
      <c r="K527" s="972"/>
      <c r="L527" s="972"/>
      <c r="M527" s="924">
        <f t="shared" si="158"/>
        <v>0</v>
      </c>
      <c r="N527" s="926"/>
      <c r="O527" s="928"/>
      <c r="P527" s="763"/>
      <c r="Q527" s="676"/>
      <c r="R527" s="676"/>
      <c r="S527" s="676"/>
      <c r="T527" s="754"/>
      <c r="U527" s="754"/>
      <c r="V527" s="916"/>
      <c r="W527" s="678"/>
      <c r="X527" s="988"/>
      <c r="Y527" s="843"/>
    </row>
    <row r="528" spans="1:25" ht="237.75" customHeight="1">
      <c r="A528" s="949">
        <v>28</v>
      </c>
      <c r="B528" s="936">
        <v>2105100</v>
      </c>
      <c r="C528" s="570" t="s">
        <v>2371</v>
      </c>
      <c r="D528" s="929" t="s">
        <v>2341</v>
      </c>
      <c r="E528" s="929" t="s">
        <v>2355</v>
      </c>
      <c r="F528" s="938" t="s">
        <v>2372</v>
      </c>
      <c r="G528" s="940" t="s">
        <v>2344</v>
      </c>
      <c r="H528" s="940" t="s">
        <v>2373</v>
      </c>
      <c r="I528" s="980" t="s">
        <v>2374</v>
      </c>
      <c r="J528" s="980">
        <v>1</v>
      </c>
      <c r="K528" s="977">
        <v>40360</v>
      </c>
      <c r="L528" s="977">
        <v>40422</v>
      </c>
      <c r="M528" s="923">
        <f>(L528-K528)/7</f>
        <v>8.8571428571428577</v>
      </c>
      <c r="N528" s="925" t="s">
        <v>2304</v>
      </c>
      <c r="O528" s="978">
        <v>1</v>
      </c>
      <c r="P528" s="761">
        <f>IF(O528/J528&gt;1,1,O528/J528)</f>
        <v>1</v>
      </c>
      <c r="Q528" s="913">
        <f>+M528*P528</f>
        <v>8.8571428571428577</v>
      </c>
      <c r="R528" s="913">
        <f>IF(L528&lt;=$T$9,Q528,0)</f>
        <v>8.8571428571428577</v>
      </c>
      <c r="S528" s="913">
        <f>IF($T$9&gt;=L528,M528,0)</f>
        <v>8.8571428571428577</v>
      </c>
      <c r="T528" s="752"/>
      <c r="U528" s="752"/>
      <c r="V528" s="915" t="s">
        <v>2375</v>
      </c>
      <c r="W528" s="679">
        <f t="shared" si="160"/>
        <v>2</v>
      </c>
      <c r="X528" s="990">
        <f t="shared" si="157"/>
        <v>0</v>
      </c>
      <c r="Y528" s="991" t="str">
        <f t="shared" si="161"/>
        <v>CUMPLIDA</v>
      </c>
    </row>
    <row r="529" spans="1:25" ht="179.25" thickBot="1">
      <c r="A529" s="950"/>
      <c r="B529" s="937"/>
      <c r="C529" s="572" t="s">
        <v>2376</v>
      </c>
      <c r="D529" s="930"/>
      <c r="E529" s="930"/>
      <c r="F529" s="939"/>
      <c r="G529" s="941"/>
      <c r="H529" s="941"/>
      <c r="I529" s="981"/>
      <c r="J529" s="981"/>
      <c r="K529" s="920"/>
      <c r="L529" s="920"/>
      <c r="M529" s="924">
        <f t="shared" si="158"/>
        <v>0</v>
      </c>
      <c r="N529" s="926"/>
      <c r="O529" s="979"/>
      <c r="P529" s="763"/>
      <c r="Q529" s="914"/>
      <c r="R529" s="914"/>
      <c r="S529" s="914"/>
      <c r="T529" s="754"/>
      <c r="U529" s="754"/>
      <c r="V529" s="916"/>
      <c r="W529" s="678"/>
      <c r="X529" s="988"/>
      <c r="Y529" s="843"/>
    </row>
    <row r="530" spans="1:25" ht="114.75">
      <c r="A530" s="949">
        <v>29</v>
      </c>
      <c r="B530" s="936">
        <v>2205100</v>
      </c>
      <c r="C530" s="576" t="s">
        <v>2377</v>
      </c>
      <c r="D530" s="929" t="s">
        <v>2341</v>
      </c>
      <c r="E530" s="929" t="s">
        <v>2355</v>
      </c>
      <c r="F530" s="938" t="s">
        <v>2378</v>
      </c>
      <c r="G530" s="980" t="s">
        <v>2379</v>
      </c>
      <c r="H530" s="980" t="s">
        <v>2380</v>
      </c>
      <c r="I530" s="980" t="s">
        <v>2381</v>
      </c>
      <c r="J530" s="980">
        <v>3</v>
      </c>
      <c r="K530" s="984">
        <v>40360</v>
      </c>
      <c r="L530" s="984">
        <v>40543</v>
      </c>
      <c r="M530" s="923">
        <f>(L530-K530)/7</f>
        <v>26.142857142857142</v>
      </c>
      <c r="N530" s="925" t="s">
        <v>2304</v>
      </c>
      <c r="O530" s="978">
        <v>3</v>
      </c>
      <c r="P530" s="761">
        <f>IF(O530/J530&gt;1,1,O530/J530)</f>
        <v>1</v>
      </c>
      <c r="Q530" s="913">
        <f>+M530*P530</f>
        <v>26.142857142857142</v>
      </c>
      <c r="R530" s="913">
        <f>IF(L530&lt;=$T$9,Q530,0)</f>
        <v>26.142857142857142</v>
      </c>
      <c r="S530" s="913">
        <f>IF($T$9&gt;=L530,M530,0)</f>
        <v>26.142857142857142</v>
      </c>
      <c r="T530" s="752"/>
      <c r="U530" s="752"/>
      <c r="V530" s="915" t="s">
        <v>2382</v>
      </c>
      <c r="W530" s="679">
        <f t="shared" si="160"/>
        <v>2</v>
      </c>
      <c r="X530" s="990">
        <f t="shared" si="157"/>
        <v>0</v>
      </c>
      <c r="Y530" s="991" t="str">
        <f t="shared" si="161"/>
        <v>CUMPLIDA</v>
      </c>
    </row>
    <row r="531" spans="1:25" ht="217.5" thickBot="1">
      <c r="A531" s="950"/>
      <c r="B531" s="937"/>
      <c r="C531" s="572" t="s">
        <v>2383</v>
      </c>
      <c r="D531" s="930"/>
      <c r="E531" s="930"/>
      <c r="F531" s="939"/>
      <c r="G531" s="981"/>
      <c r="H531" s="981"/>
      <c r="I531" s="981"/>
      <c r="J531" s="981"/>
      <c r="K531" s="981"/>
      <c r="L531" s="981"/>
      <c r="M531" s="924">
        <f t="shared" si="158"/>
        <v>0</v>
      </c>
      <c r="N531" s="926"/>
      <c r="O531" s="979"/>
      <c r="P531" s="763"/>
      <c r="Q531" s="914"/>
      <c r="R531" s="914"/>
      <c r="S531" s="914"/>
      <c r="T531" s="754"/>
      <c r="U531" s="754"/>
      <c r="V531" s="916"/>
      <c r="W531" s="678"/>
      <c r="X531" s="988"/>
      <c r="Y531" s="843"/>
    </row>
    <row r="532" spans="1:25" ht="204">
      <c r="A532" s="949">
        <v>30</v>
      </c>
      <c r="B532" s="936">
        <v>1404100</v>
      </c>
      <c r="C532" s="570" t="s">
        <v>2384</v>
      </c>
      <c r="D532" s="929" t="s">
        <v>2341</v>
      </c>
      <c r="E532" s="929" t="s">
        <v>2355</v>
      </c>
      <c r="F532" s="982" t="s">
        <v>2385</v>
      </c>
      <c r="G532" s="940" t="s">
        <v>2386</v>
      </c>
      <c r="H532" s="980" t="s">
        <v>2387</v>
      </c>
      <c r="I532" s="980" t="s">
        <v>2388</v>
      </c>
      <c r="J532" s="980">
        <v>1</v>
      </c>
      <c r="K532" s="984">
        <v>40360</v>
      </c>
      <c r="L532" s="984">
        <v>40543</v>
      </c>
      <c r="M532" s="923">
        <f>(L532-K532)/7</f>
        <v>26.142857142857142</v>
      </c>
      <c r="N532" s="925" t="s">
        <v>2304</v>
      </c>
      <c r="O532" s="978">
        <v>1</v>
      </c>
      <c r="P532" s="761">
        <f>IF(O532/J532&gt;1,1,O532/J532)</f>
        <v>1</v>
      </c>
      <c r="Q532" s="913">
        <f>+M532*P532</f>
        <v>26.142857142857142</v>
      </c>
      <c r="R532" s="913">
        <f>IF(L532&lt;=$T$9,Q532,0)</f>
        <v>26.142857142857142</v>
      </c>
      <c r="S532" s="913">
        <f>IF($T$9&gt;=L532,M532,0)</f>
        <v>26.142857142857142</v>
      </c>
      <c r="T532" s="752"/>
      <c r="U532" s="752"/>
      <c r="V532" s="915" t="s">
        <v>2389</v>
      </c>
      <c r="W532" s="679">
        <f t="shared" si="160"/>
        <v>2</v>
      </c>
      <c r="X532" s="990">
        <f t="shared" si="157"/>
        <v>0</v>
      </c>
      <c r="Y532" s="991" t="str">
        <f t="shared" si="161"/>
        <v>CUMPLIDA</v>
      </c>
    </row>
    <row r="533" spans="1:25" ht="153.75" thickBot="1">
      <c r="A533" s="950"/>
      <c r="B533" s="937"/>
      <c r="C533" s="573" t="s">
        <v>2390</v>
      </c>
      <c r="D533" s="930"/>
      <c r="E533" s="930"/>
      <c r="F533" s="983"/>
      <c r="G533" s="941"/>
      <c r="H533" s="981"/>
      <c r="I533" s="981"/>
      <c r="J533" s="981"/>
      <c r="K533" s="981"/>
      <c r="L533" s="981"/>
      <c r="M533" s="924">
        <f t="shared" si="158"/>
        <v>0</v>
      </c>
      <c r="N533" s="926"/>
      <c r="O533" s="979"/>
      <c r="P533" s="763"/>
      <c r="Q533" s="914"/>
      <c r="R533" s="914"/>
      <c r="S533" s="914"/>
      <c r="T533" s="754"/>
      <c r="U533" s="754"/>
      <c r="V533" s="916"/>
      <c r="W533" s="678"/>
      <c r="X533" s="988"/>
      <c r="Y533" s="843"/>
    </row>
    <row r="534" spans="1:25" ht="121.5" customHeight="1">
      <c r="A534" s="949">
        <v>32</v>
      </c>
      <c r="B534" s="936">
        <v>1404100</v>
      </c>
      <c r="C534" s="577" t="s">
        <v>2391</v>
      </c>
      <c r="D534" s="929" t="s">
        <v>2341</v>
      </c>
      <c r="E534" s="929" t="s">
        <v>2355</v>
      </c>
      <c r="F534" s="938" t="s">
        <v>2392</v>
      </c>
      <c r="G534" s="938" t="s">
        <v>2393</v>
      </c>
      <c r="H534" s="938" t="s">
        <v>2394</v>
      </c>
      <c r="I534" s="938" t="s">
        <v>2395</v>
      </c>
      <c r="J534" s="919">
        <v>1</v>
      </c>
      <c r="K534" s="984">
        <v>40360</v>
      </c>
      <c r="L534" s="984">
        <v>40543</v>
      </c>
      <c r="M534" s="923">
        <f>(L534-K534)/7</f>
        <v>26.142857142857142</v>
      </c>
      <c r="N534" s="925" t="s">
        <v>2304</v>
      </c>
      <c r="O534" s="927">
        <v>1</v>
      </c>
      <c r="P534" s="761">
        <f>IF(O534/J534&gt;1,1,O534/J534)</f>
        <v>1</v>
      </c>
      <c r="Q534" s="913">
        <f>+M534*P534</f>
        <v>26.142857142857142</v>
      </c>
      <c r="R534" s="913">
        <f>IF(L534&lt;=$T$9,Q534,0)</f>
        <v>26.142857142857142</v>
      </c>
      <c r="S534" s="913">
        <f>IF($T$9&gt;=L534,M534,0)</f>
        <v>26.142857142857142</v>
      </c>
      <c r="T534" s="752"/>
      <c r="U534" s="752"/>
      <c r="V534" s="915" t="s">
        <v>2396</v>
      </c>
      <c r="W534" s="679">
        <f t="shared" si="160"/>
        <v>2</v>
      </c>
      <c r="X534" s="990">
        <f t="shared" si="157"/>
        <v>0</v>
      </c>
      <c r="Y534" s="991" t="str">
        <f t="shared" si="161"/>
        <v>CUMPLIDA</v>
      </c>
    </row>
    <row r="535" spans="1:25" ht="217.5" thickBot="1">
      <c r="A535" s="950"/>
      <c r="B535" s="937"/>
      <c r="C535" s="573" t="s">
        <v>2397</v>
      </c>
      <c r="D535" s="930"/>
      <c r="E535" s="930"/>
      <c r="F535" s="939"/>
      <c r="G535" s="939"/>
      <c r="H535" s="939"/>
      <c r="I535" s="939"/>
      <c r="J535" s="920"/>
      <c r="K535" s="981"/>
      <c r="L535" s="981"/>
      <c r="M535" s="924">
        <f t="shared" si="158"/>
        <v>0</v>
      </c>
      <c r="N535" s="926"/>
      <c r="O535" s="928"/>
      <c r="P535" s="763"/>
      <c r="Q535" s="914"/>
      <c r="R535" s="914"/>
      <c r="S535" s="914"/>
      <c r="T535" s="754"/>
      <c r="U535" s="754"/>
      <c r="V535" s="916"/>
      <c r="W535" s="678"/>
      <c r="X535" s="988"/>
      <c r="Y535" s="843"/>
    </row>
    <row r="536" spans="1:25" ht="152.25" customHeight="1">
      <c r="A536" s="949">
        <v>33</v>
      </c>
      <c r="B536" s="936">
        <v>1404100</v>
      </c>
      <c r="C536" s="577" t="s">
        <v>2398</v>
      </c>
      <c r="D536" s="929" t="s">
        <v>2341</v>
      </c>
      <c r="E536" s="929" t="s">
        <v>2355</v>
      </c>
      <c r="F536" s="938" t="s">
        <v>2399</v>
      </c>
      <c r="G536" s="940" t="s">
        <v>2400</v>
      </c>
      <c r="H536" s="940" t="s">
        <v>2401</v>
      </c>
      <c r="I536" s="940" t="s">
        <v>2402</v>
      </c>
      <c r="J536" s="942">
        <v>3</v>
      </c>
      <c r="K536" s="984">
        <v>40360</v>
      </c>
      <c r="L536" s="984">
        <v>40543</v>
      </c>
      <c r="M536" s="923">
        <f>(L536-K536)/7</f>
        <v>26.142857142857142</v>
      </c>
      <c r="N536" s="925" t="s">
        <v>2304</v>
      </c>
      <c r="O536" s="945">
        <v>3</v>
      </c>
      <c r="P536" s="761">
        <f>IF(O536/J536&gt;1,1,O536/J536)</f>
        <v>1</v>
      </c>
      <c r="Q536" s="913">
        <f>+M536*P536</f>
        <v>26.142857142857142</v>
      </c>
      <c r="R536" s="913">
        <f>IF(L536&lt;=$T$9,Q536,0)</f>
        <v>26.142857142857142</v>
      </c>
      <c r="S536" s="913">
        <f>IF($T$9&gt;=L536,M536,0)</f>
        <v>26.142857142857142</v>
      </c>
      <c r="T536" s="752"/>
      <c r="U536" s="752"/>
      <c r="V536" s="915" t="s">
        <v>2403</v>
      </c>
      <c r="W536" s="679">
        <f t="shared" si="160"/>
        <v>2</v>
      </c>
      <c r="X536" s="990">
        <f t="shared" si="157"/>
        <v>0</v>
      </c>
      <c r="Y536" s="991" t="str">
        <f t="shared" si="161"/>
        <v>CUMPLIDA</v>
      </c>
    </row>
    <row r="537" spans="1:25" ht="88.5" customHeight="1" thickBot="1">
      <c r="A537" s="950"/>
      <c r="B537" s="937"/>
      <c r="C537" s="573" t="s">
        <v>2404</v>
      </c>
      <c r="D537" s="930"/>
      <c r="E537" s="930"/>
      <c r="F537" s="939"/>
      <c r="G537" s="941"/>
      <c r="H537" s="941"/>
      <c r="I537" s="941"/>
      <c r="J537" s="943"/>
      <c r="K537" s="981"/>
      <c r="L537" s="981"/>
      <c r="M537" s="924">
        <f t="shared" si="158"/>
        <v>0</v>
      </c>
      <c r="N537" s="926"/>
      <c r="O537" s="946"/>
      <c r="P537" s="763"/>
      <c r="Q537" s="914"/>
      <c r="R537" s="914"/>
      <c r="S537" s="914"/>
      <c r="T537" s="754"/>
      <c r="U537" s="754"/>
      <c r="V537" s="916"/>
      <c r="W537" s="678"/>
      <c r="X537" s="988"/>
      <c r="Y537" s="843"/>
    </row>
    <row r="538" spans="1:25" ht="204">
      <c r="A538" s="949">
        <v>34</v>
      </c>
      <c r="B538" s="936">
        <v>1404100</v>
      </c>
      <c r="C538" s="578" t="s">
        <v>2405</v>
      </c>
      <c r="D538" s="929" t="s">
        <v>2341</v>
      </c>
      <c r="E538" s="929" t="s">
        <v>2355</v>
      </c>
      <c r="F538" s="994" t="s">
        <v>2406</v>
      </c>
      <c r="G538" s="951" t="s">
        <v>2407</v>
      </c>
      <c r="H538" s="994" t="s">
        <v>2408</v>
      </c>
      <c r="I538" s="994" t="s">
        <v>2409</v>
      </c>
      <c r="J538" s="980">
        <v>3</v>
      </c>
      <c r="K538" s="984">
        <v>40360</v>
      </c>
      <c r="L538" s="984">
        <v>40543</v>
      </c>
      <c r="M538" s="923">
        <f>(L538-K538)/7</f>
        <v>26.142857142857142</v>
      </c>
      <c r="N538" s="998" t="s">
        <v>2304</v>
      </c>
      <c r="O538" s="978">
        <v>3</v>
      </c>
      <c r="P538" s="1001">
        <f>IF(O538/J538&gt;1,1,O538/J538)</f>
        <v>1</v>
      </c>
      <c r="Q538" s="913">
        <f>+M538*P538</f>
        <v>26.142857142857142</v>
      </c>
      <c r="R538" s="913">
        <f>IF(L538&lt;=$T$9,Q538,0)</f>
        <v>26.142857142857142</v>
      </c>
      <c r="S538" s="913">
        <f>IF($T$9&gt;=L538,M538,0)</f>
        <v>26.142857142857142</v>
      </c>
      <c r="T538" s="1005"/>
      <c r="U538" s="1005"/>
      <c r="V538" s="915" t="s">
        <v>2382</v>
      </c>
      <c r="W538" s="679">
        <f t="shared" si="160"/>
        <v>2</v>
      </c>
      <c r="X538" s="990">
        <f t="shared" si="157"/>
        <v>0</v>
      </c>
      <c r="Y538" s="991" t="str">
        <f t="shared" si="161"/>
        <v>CUMPLIDA</v>
      </c>
    </row>
    <row r="539" spans="1:25" ht="229.5">
      <c r="A539" s="992"/>
      <c r="B539" s="993"/>
      <c r="C539" s="454" t="s">
        <v>2410</v>
      </c>
      <c r="D539" s="961"/>
      <c r="E539" s="961"/>
      <c r="F539" s="962" t="s">
        <v>2411</v>
      </c>
      <c r="G539" s="962" t="s">
        <v>2407</v>
      </c>
      <c r="H539" s="962" t="s">
        <v>2412</v>
      </c>
      <c r="I539" s="962">
        <v>1</v>
      </c>
      <c r="J539" s="995" t="s">
        <v>2413</v>
      </c>
      <c r="K539" s="996"/>
      <c r="L539" s="996"/>
      <c r="M539" s="973">
        <f t="shared" si="158"/>
        <v>0</v>
      </c>
      <c r="N539" s="999"/>
      <c r="O539" s="975"/>
      <c r="P539" s="1002"/>
      <c r="Q539" s="1004"/>
      <c r="R539" s="1004"/>
      <c r="S539" s="1004"/>
      <c r="T539" s="1006"/>
      <c r="U539" s="1006"/>
      <c r="V539" s="976"/>
      <c r="W539" s="677"/>
      <c r="X539" s="987"/>
      <c r="Y539" s="989"/>
    </row>
    <row r="540" spans="1:25" ht="217.5" thickBot="1">
      <c r="A540" s="950"/>
      <c r="B540" s="937"/>
      <c r="C540" s="579" t="s">
        <v>2414</v>
      </c>
      <c r="D540" s="930"/>
      <c r="E540" s="930"/>
      <c r="F540" s="963"/>
      <c r="G540" s="963" t="s">
        <v>2407</v>
      </c>
      <c r="H540" s="963" t="s">
        <v>2412</v>
      </c>
      <c r="I540" s="963">
        <v>1</v>
      </c>
      <c r="J540" s="969" t="s">
        <v>2413</v>
      </c>
      <c r="K540" s="997"/>
      <c r="L540" s="997"/>
      <c r="M540" s="924"/>
      <c r="N540" s="1000"/>
      <c r="O540" s="928"/>
      <c r="P540" s="1003"/>
      <c r="Q540" s="914"/>
      <c r="R540" s="914"/>
      <c r="S540" s="914"/>
      <c r="T540" s="1007"/>
      <c r="U540" s="1007"/>
      <c r="V540" s="916"/>
      <c r="W540" s="678"/>
      <c r="X540" s="988"/>
      <c r="Y540" s="843"/>
    </row>
    <row r="541" spans="1:25" ht="15" customHeight="1" thickBot="1">
      <c r="A541" s="445"/>
      <c r="B541" s="445"/>
      <c r="C541" s="445"/>
      <c r="D541" s="445"/>
      <c r="E541" s="445"/>
      <c r="F541" s="445"/>
      <c r="G541" s="445"/>
      <c r="H541" s="445"/>
      <c r="I541" s="445"/>
      <c r="J541" s="445"/>
      <c r="K541" s="445"/>
      <c r="L541" s="445"/>
      <c r="M541" s="445"/>
      <c r="N541" s="445"/>
      <c r="O541" s="445"/>
      <c r="P541" s="445"/>
      <c r="Q541" s="445"/>
      <c r="R541" s="445"/>
      <c r="S541" s="445"/>
      <c r="T541" s="445"/>
      <c r="U541" s="445"/>
      <c r="V541" s="445"/>
    </row>
    <row r="542" spans="1:25" ht="15" customHeight="1" thickBot="1">
      <c r="A542" s="687" t="s">
        <v>1341</v>
      </c>
      <c r="B542" s="688"/>
      <c r="C542" s="460"/>
      <c r="D542" s="460"/>
      <c r="E542" s="460"/>
      <c r="F542" s="460"/>
      <c r="G542" s="460"/>
      <c r="H542" s="460"/>
      <c r="I542" s="460"/>
      <c r="J542" s="460"/>
      <c r="K542" s="460"/>
      <c r="L542" s="461"/>
      <c r="M542" s="461"/>
      <c r="N542" s="461"/>
      <c r="O542" s="462"/>
      <c r="P542" s="463">
        <f>SUM(P13:P538)</f>
        <v>418.3761271676301</v>
      </c>
      <c r="Q542" s="463">
        <f>SUM(Q13:Q538)</f>
        <v>9352.7980594549535</v>
      </c>
      <c r="R542" s="463">
        <f>SUM(R13:R538)</f>
        <v>8877.9909165978206</v>
      </c>
      <c r="S542" s="463">
        <f>SUM(S13:S538)</f>
        <v>9941.8571428570958</v>
      </c>
      <c r="T542" s="464"/>
      <c r="U542" s="465"/>
      <c r="V542" s="466"/>
    </row>
    <row r="543" spans="1:25" ht="12.75" customHeight="1">
      <c r="A543" s="689" t="s">
        <v>1342</v>
      </c>
      <c r="B543" s="690"/>
      <c r="C543" s="690"/>
      <c r="D543" s="690"/>
      <c r="E543" s="401"/>
      <c r="F543" s="401"/>
      <c r="G543" s="401"/>
      <c r="H543" s="401"/>
      <c r="I543" s="401"/>
      <c r="J543" s="401"/>
      <c r="K543" s="401"/>
      <c r="L543" s="401"/>
      <c r="M543" s="401"/>
      <c r="O543" s="52"/>
      <c r="P543" s="63"/>
      <c r="Q543" s="63"/>
      <c r="R543" s="63"/>
      <c r="S543" s="63"/>
      <c r="T543" s="52"/>
      <c r="U543" s="52"/>
    </row>
    <row r="544" spans="1:25" ht="15" customHeight="1" thickBot="1">
      <c r="A544" s="64"/>
      <c r="B544" s="62"/>
      <c r="C544" s="62"/>
      <c r="D544" s="62"/>
      <c r="E544" s="62"/>
      <c r="F544" s="62"/>
      <c r="G544" s="62"/>
      <c r="H544" s="62"/>
      <c r="I544" s="62"/>
      <c r="J544" s="62"/>
      <c r="K544" s="62"/>
      <c r="L544" s="62"/>
      <c r="M544" s="62"/>
      <c r="N544" s="65"/>
      <c r="O544" s="52"/>
      <c r="P544" s="63"/>
      <c r="Q544" s="63"/>
      <c r="R544" s="63"/>
      <c r="S544" s="63"/>
      <c r="T544" s="52"/>
      <c r="U544" s="52"/>
    </row>
    <row r="545" spans="1:21" ht="15" customHeight="1" thickBot="1">
      <c r="A545" s="63"/>
      <c r="B545" s="63"/>
      <c r="C545" s="52"/>
      <c r="D545" s="52"/>
      <c r="E545" s="52"/>
      <c r="F545" s="52"/>
      <c r="G545" s="52"/>
      <c r="H545" s="52"/>
      <c r="I545" s="52"/>
      <c r="J545" s="52"/>
      <c r="K545" s="52"/>
      <c r="L545" s="52"/>
      <c r="M545" s="52"/>
      <c r="O545" s="691" t="s">
        <v>1343</v>
      </c>
      <c r="P545" s="692"/>
      <c r="Q545" s="692"/>
      <c r="R545" s="692"/>
      <c r="S545" s="692"/>
      <c r="T545" s="692"/>
      <c r="U545" s="693"/>
    </row>
    <row r="546" spans="1:21" ht="12" customHeight="1" thickBot="1">
      <c r="A546" s="63"/>
      <c r="B546" s="63"/>
      <c r="C546" s="52"/>
      <c r="D546" s="52"/>
      <c r="E546" s="52"/>
      <c r="F546" s="52"/>
      <c r="G546" s="52"/>
      <c r="H546" s="52"/>
      <c r="I546" s="52"/>
      <c r="J546" s="52"/>
      <c r="K546" s="52"/>
      <c r="L546" s="52"/>
      <c r="M546" s="52"/>
      <c r="O546" s="694" t="s">
        <v>1344</v>
      </c>
      <c r="P546" s="695"/>
      <c r="Q546" s="695"/>
      <c r="R546" s="695"/>
      <c r="S546" s="695"/>
      <c r="T546" s="695"/>
      <c r="U546" s="696"/>
    </row>
    <row r="547" spans="1:21" ht="14.25" customHeight="1" thickBot="1">
      <c r="A547" s="697" t="s">
        <v>1345</v>
      </c>
      <c r="B547" s="698"/>
      <c r="C547" s="417"/>
      <c r="D547" s="417"/>
      <c r="E547" s="66"/>
      <c r="F547" s="52"/>
      <c r="O547" s="67" t="s">
        <v>1346</v>
      </c>
      <c r="P547" s="68"/>
      <c r="Q547" s="68"/>
      <c r="R547" s="69"/>
      <c r="S547" s="699" t="s">
        <v>1347</v>
      </c>
      <c r="T547" s="700"/>
      <c r="U547" s="456">
        <f>+S542</f>
        <v>9941.8571428570958</v>
      </c>
    </row>
    <row r="548" spans="1:21" ht="17.25" customHeight="1" thickBot="1">
      <c r="C548" s="40"/>
      <c r="D548" s="40"/>
      <c r="E548" s="40"/>
      <c r="F548" s="52"/>
      <c r="O548" s="70" t="s">
        <v>1348</v>
      </c>
      <c r="P548" s="71"/>
      <c r="Q548" s="71"/>
      <c r="R548" s="72"/>
      <c r="S548" s="624" t="s">
        <v>1349</v>
      </c>
      <c r="T548" s="625"/>
      <c r="U548" s="457">
        <f>SUM(M13:M538)</f>
        <v>12015.99999999996</v>
      </c>
    </row>
    <row r="549" spans="1:21" ht="13.5" customHeight="1" thickBot="1">
      <c r="A549" s="73"/>
      <c r="B549" s="74"/>
      <c r="C549" s="620" t="s">
        <v>1350</v>
      </c>
      <c r="D549" s="621"/>
      <c r="E549" s="622"/>
      <c r="F549" s="52"/>
      <c r="H549" s="626"/>
      <c r="I549" s="626"/>
      <c r="J549" s="626"/>
      <c r="K549" s="626"/>
      <c r="L549" s="626"/>
      <c r="O549" s="67" t="s">
        <v>1351</v>
      </c>
      <c r="P549" s="68"/>
      <c r="Q549" s="68"/>
      <c r="R549" s="69"/>
      <c r="S549" s="627" t="s">
        <v>1352</v>
      </c>
      <c r="T549" s="628"/>
      <c r="U549" s="458">
        <f>IF(R542=0,0,+R542/U547)</f>
        <v>0.89299119762310919</v>
      </c>
    </row>
    <row r="550" spans="1:21" ht="15" customHeight="1" thickBot="1">
      <c r="A550" s="75"/>
      <c r="B550" s="76"/>
      <c r="C550" s="620" t="s">
        <v>1353</v>
      </c>
      <c r="D550" s="621"/>
      <c r="E550" s="622"/>
      <c r="F550" s="52"/>
      <c r="H550" s="629" t="s">
        <v>1354</v>
      </c>
      <c r="I550" s="629"/>
      <c r="J550" s="629"/>
      <c r="K550" s="629"/>
      <c r="L550" s="629"/>
      <c r="O550" s="70" t="s">
        <v>1355</v>
      </c>
      <c r="P550" s="71"/>
      <c r="Q550" s="71"/>
      <c r="R550" s="72"/>
      <c r="S550" s="624" t="s">
        <v>1356</v>
      </c>
      <c r="T550" s="625"/>
      <c r="U550" s="459">
        <f>IF(Q542=0,0,+Q542/U548)</f>
        <v>0.7783620222582377</v>
      </c>
    </row>
    <row r="551" spans="1:21" ht="16.5" customHeight="1" thickBot="1">
      <c r="A551" s="77"/>
      <c r="B551" s="78"/>
      <c r="C551" s="620" t="s">
        <v>1357</v>
      </c>
      <c r="D551" s="621"/>
      <c r="E551" s="622"/>
      <c r="F551" s="52"/>
      <c r="H551" s="623" t="s">
        <v>1358</v>
      </c>
      <c r="I551" s="623"/>
      <c r="J551" s="623"/>
      <c r="K551" s="623"/>
      <c r="L551" s="623"/>
      <c r="O551" s="52"/>
      <c r="P551" s="63"/>
      <c r="Q551" s="63"/>
      <c r="R551" s="63"/>
      <c r="S551" s="63"/>
      <c r="T551" s="52"/>
      <c r="U551" s="52"/>
    </row>
    <row r="552" spans="1:21" ht="13.5" thickBot="1">
      <c r="A552" s="79"/>
      <c r="B552" s="80"/>
      <c r="C552" s="620" t="s">
        <v>1359</v>
      </c>
      <c r="D552" s="621"/>
      <c r="E552" s="622"/>
      <c r="F552" s="52"/>
      <c r="O552" s="81"/>
      <c r="P552" s="81"/>
      <c r="Q552" s="81"/>
      <c r="R552" s="81"/>
      <c r="S552" s="81"/>
      <c r="T552" s="81"/>
      <c r="U552" s="81"/>
    </row>
    <row r="553" spans="1:21">
      <c r="A553" s="63"/>
      <c r="B553" s="63"/>
      <c r="C553" s="52"/>
      <c r="D553" s="52"/>
      <c r="E553" s="52"/>
      <c r="F553" s="52"/>
      <c r="G553" s="52"/>
      <c r="H553" s="52"/>
      <c r="I553" s="52"/>
      <c r="J553" s="52"/>
      <c r="K553" s="52"/>
      <c r="L553" s="52"/>
      <c r="M553" s="52"/>
    </row>
    <row r="554" spans="1:21">
      <c r="C554" s="81"/>
      <c r="D554" s="81"/>
      <c r="E554" s="81"/>
      <c r="F554" s="81"/>
      <c r="G554" s="81"/>
      <c r="H554" s="81"/>
      <c r="I554" s="81"/>
      <c r="J554" s="81"/>
      <c r="K554" s="81"/>
      <c r="L554" s="81"/>
      <c r="M554" s="81"/>
      <c r="S554" s="82"/>
    </row>
  </sheetData>
  <mergeCells count="1160">
    <mergeCell ref="W536:W537"/>
    <mergeCell ref="X536:X537"/>
    <mergeCell ref="Y536:Y537"/>
    <mergeCell ref="W538:W540"/>
    <mergeCell ref="X538:X540"/>
    <mergeCell ref="Y538:Y540"/>
    <mergeCell ref="W530:W531"/>
    <mergeCell ref="X530:X531"/>
    <mergeCell ref="Y530:Y531"/>
    <mergeCell ref="W532:W533"/>
    <mergeCell ref="X532:X533"/>
    <mergeCell ref="Y532:Y533"/>
    <mergeCell ref="W534:W535"/>
    <mergeCell ref="X534:X535"/>
    <mergeCell ref="Y534:Y535"/>
    <mergeCell ref="W523:W524"/>
    <mergeCell ref="X523:X524"/>
    <mergeCell ref="Y523:Y524"/>
    <mergeCell ref="W525:W527"/>
    <mergeCell ref="X525:X527"/>
    <mergeCell ref="Y525:Y527"/>
    <mergeCell ref="W528:W529"/>
    <mergeCell ref="X528:X529"/>
    <mergeCell ref="Y528:Y529"/>
    <mergeCell ref="W517:W518"/>
    <mergeCell ref="X517:X518"/>
    <mergeCell ref="Y517:Y518"/>
    <mergeCell ref="W519:W520"/>
    <mergeCell ref="X519:X520"/>
    <mergeCell ref="Y519:Y520"/>
    <mergeCell ref="W521:W522"/>
    <mergeCell ref="X521:X522"/>
    <mergeCell ref="Y521:Y522"/>
    <mergeCell ref="W511:W512"/>
    <mergeCell ref="X511:X512"/>
    <mergeCell ref="Y511:Y512"/>
    <mergeCell ref="W513:W514"/>
    <mergeCell ref="X513:X514"/>
    <mergeCell ref="Y513:Y514"/>
    <mergeCell ref="W515:W516"/>
    <mergeCell ref="X515:X516"/>
    <mergeCell ref="Y515:Y516"/>
    <mergeCell ref="W452:W454"/>
    <mergeCell ref="X452:X454"/>
    <mergeCell ref="Y452:Y454"/>
    <mergeCell ref="W507:W508"/>
    <mergeCell ref="X507:X508"/>
    <mergeCell ref="Y507:Y508"/>
    <mergeCell ref="W509:W510"/>
    <mergeCell ref="X509:X510"/>
    <mergeCell ref="Y509:Y510"/>
    <mergeCell ref="T536:T537"/>
    <mergeCell ref="U536:U537"/>
    <mergeCell ref="V536:V537"/>
    <mergeCell ref="A538:A540"/>
    <mergeCell ref="B538:B540"/>
    <mergeCell ref="D538:D540"/>
    <mergeCell ref="E538:E540"/>
    <mergeCell ref="F538:F540"/>
    <mergeCell ref="G538:G540"/>
    <mergeCell ref="H538:H540"/>
    <mergeCell ref="I538:I540"/>
    <mergeCell ref="J538:J540"/>
    <mergeCell ref="K538:K540"/>
    <mergeCell ref="L538:L540"/>
    <mergeCell ref="M538:M540"/>
    <mergeCell ref="N538:N540"/>
    <mergeCell ref="O538:O540"/>
    <mergeCell ref="P538:P540"/>
    <mergeCell ref="Q538:Q540"/>
    <mergeCell ref="R538:R540"/>
    <mergeCell ref="S538:S540"/>
    <mergeCell ref="T538:T540"/>
    <mergeCell ref="U538:U540"/>
    <mergeCell ref="V538:V540"/>
    <mergeCell ref="K536:K537"/>
    <mergeCell ref="L536:L537"/>
    <mergeCell ref="M536:M537"/>
    <mergeCell ref="N536:N537"/>
    <mergeCell ref="O536:O537"/>
    <mergeCell ref="P536:P537"/>
    <mergeCell ref="Q536:Q537"/>
    <mergeCell ref="R536:R537"/>
    <mergeCell ref="S536:S537"/>
    <mergeCell ref="A536:A537"/>
    <mergeCell ref="B536:B537"/>
    <mergeCell ref="D536:D537"/>
    <mergeCell ref="E536:E537"/>
    <mergeCell ref="F536:F537"/>
    <mergeCell ref="G536:G537"/>
    <mergeCell ref="H536:H537"/>
    <mergeCell ref="I536:I537"/>
    <mergeCell ref="J536:J537"/>
    <mergeCell ref="T532:T533"/>
    <mergeCell ref="U532:U533"/>
    <mergeCell ref="V532:V533"/>
    <mergeCell ref="A534:A535"/>
    <mergeCell ref="B534:B535"/>
    <mergeCell ref="D534:D535"/>
    <mergeCell ref="E534:E535"/>
    <mergeCell ref="F534:F535"/>
    <mergeCell ref="G534:G535"/>
    <mergeCell ref="H534:H535"/>
    <mergeCell ref="I534:I535"/>
    <mergeCell ref="J534:J535"/>
    <mergeCell ref="K534:K535"/>
    <mergeCell ref="L534:L535"/>
    <mergeCell ref="M534:M535"/>
    <mergeCell ref="N534:N535"/>
    <mergeCell ref="O534:O535"/>
    <mergeCell ref="P534:P535"/>
    <mergeCell ref="Q534:Q535"/>
    <mergeCell ref="R534:R535"/>
    <mergeCell ref="S534:S535"/>
    <mergeCell ref="T534:T535"/>
    <mergeCell ref="U534:U535"/>
    <mergeCell ref="V534:V535"/>
    <mergeCell ref="K532:K533"/>
    <mergeCell ref="L532:L533"/>
    <mergeCell ref="M532:M533"/>
    <mergeCell ref="N532:N533"/>
    <mergeCell ref="O532:O533"/>
    <mergeCell ref="P532:P533"/>
    <mergeCell ref="Q532:Q533"/>
    <mergeCell ref="R532:R533"/>
    <mergeCell ref="S532:S533"/>
    <mergeCell ref="A532:A533"/>
    <mergeCell ref="B532:B533"/>
    <mergeCell ref="D532:D533"/>
    <mergeCell ref="E532:E533"/>
    <mergeCell ref="F532:F533"/>
    <mergeCell ref="G532:G533"/>
    <mergeCell ref="H532:H533"/>
    <mergeCell ref="I532:I533"/>
    <mergeCell ref="J532:J533"/>
    <mergeCell ref="T528:T529"/>
    <mergeCell ref="U528:U529"/>
    <mergeCell ref="V528:V529"/>
    <mergeCell ref="A530:A531"/>
    <mergeCell ref="B530:B531"/>
    <mergeCell ref="D530:D531"/>
    <mergeCell ref="E530:E531"/>
    <mergeCell ref="F530:F531"/>
    <mergeCell ref="G530:G531"/>
    <mergeCell ref="H530:H531"/>
    <mergeCell ref="I530:I531"/>
    <mergeCell ref="J530:J531"/>
    <mergeCell ref="K530:K531"/>
    <mergeCell ref="L530:L531"/>
    <mergeCell ref="M530:M531"/>
    <mergeCell ref="N530:N531"/>
    <mergeCell ref="O530:O531"/>
    <mergeCell ref="P530:P531"/>
    <mergeCell ref="Q530:Q531"/>
    <mergeCell ref="R530:R531"/>
    <mergeCell ref="S530:S531"/>
    <mergeCell ref="T530:T531"/>
    <mergeCell ref="U530:U531"/>
    <mergeCell ref="V530:V531"/>
    <mergeCell ref="K528:K529"/>
    <mergeCell ref="L528:L529"/>
    <mergeCell ref="M528:M529"/>
    <mergeCell ref="N528:N529"/>
    <mergeCell ref="O528:O529"/>
    <mergeCell ref="P528:P529"/>
    <mergeCell ref="Q528:Q529"/>
    <mergeCell ref="R528:R529"/>
    <mergeCell ref="S528:S529"/>
    <mergeCell ref="A528:A529"/>
    <mergeCell ref="B528:B529"/>
    <mergeCell ref="D528:D529"/>
    <mergeCell ref="E528:E529"/>
    <mergeCell ref="F528:F529"/>
    <mergeCell ref="G528:G529"/>
    <mergeCell ref="H528:H529"/>
    <mergeCell ref="I528:I529"/>
    <mergeCell ref="J528:J529"/>
    <mergeCell ref="T523:T524"/>
    <mergeCell ref="U523:U524"/>
    <mergeCell ref="V523:V524"/>
    <mergeCell ref="A525:A527"/>
    <mergeCell ref="B525:B527"/>
    <mergeCell ref="D525:D527"/>
    <mergeCell ref="E525:E527"/>
    <mergeCell ref="F525:F527"/>
    <mergeCell ref="G525:G527"/>
    <mergeCell ref="H525:H527"/>
    <mergeCell ref="I525:I527"/>
    <mergeCell ref="J525:J527"/>
    <mergeCell ref="K525:K527"/>
    <mergeCell ref="L525:L527"/>
    <mergeCell ref="M525:M527"/>
    <mergeCell ref="N525:N527"/>
    <mergeCell ref="O525:O527"/>
    <mergeCell ref="P525:P527"/>
    <mergeCell ref="Q525:Q527"/>
    <mergeCell ref="R525:R527"/>
    <mergeCell ref="S525:S527"/>
    <mergeCell ref="T525:T527"/>
    <mergeCell ref="U525:U527"/>
    <mergeCell ref="V525:V527"/>
    <mergeCell ref="K523:K524"/>
    <mergeCell ref="L523:L524"/>
    <mergeCell ref="M523:M524"/>
    <mergeCell ref="N523:N524"/>
    <mergeCell ref="O523:O524"/>
    <mergeCell ref="P523:P524"/>
    <mergeCell ref="Q523:Q524"/>
    <mergeCell ref="R523:R524"/>
    <mergeCell ref="S523:S524"/>
    <mergeCell ref="A523:A524"/>
    <mergeCell ref="B523:B524"/>
    <mergeCell ref="D523:D524"/>
    <mergeCell ref="E523:E524"/>
    <mergeCell ref="F523:F524"/>
    <mergeCell ref="G523:G524"/>
    <mergeCell ref="H523:H524"/>
    <mergeCell ref="I523:I524"/>
    <mergeCell ref="J523:J524"/>
    <mergeCell ref="T519:T520"/>
    <mergeCell ref="U519:U520"/>
    <mergeCell ref="V519:V520"/>
    <mergeCell ref="A521:A522"/>
    <mergeCell ref="B521:B522"/>
    <mergeCell ref="D521:D522"/>
    <mergeCell ref="E521:E522"/>
    <mergeCell ref="F521:F522"/>
    <mergeCell ref="G521:G522"/>
    <mergeCell ref="H521:H522"/>
    <mergeCell ref="I521:I522"/>
    <mergeCell ref="J521:J522"/>
    <mergeCell ref="K521:K522"/>
    <mergeCell ref="L521:L522"/>
    <mergeCell ref="M521:M522"/>
    <mergeCell ref="N521:N522"/>
    <mergeCell ref="O521:O522"/>
    <mergeCell ref="P521:P522"/>
    <mergeCell ref="Q521:Q522"/>
    <mergeCell ref="R521:R522"/>
    <mergeCell ref="S521:S522"/>
    <mergeCell ref="T521:T522"/>
    <mergeCell ref="U521:U522"/>
    <mergeCell ref="V521:V522"/>
    <mergeCell ref="K519:K520"/>
    <mergeCell ref="L519:L520"/>
    <mergeCell ref="M519:M520"/>
    <mergeCell ref="N519:N520"/>
    <mergeCell ref="O519:O520"/>
    <mergeCell ref="P519:P520"/>
    <mergeCell ref="Q519:Q520"/>
    <mergeCell ref="R519:R520"/>
    <mergeCell ref="S519:S520"/>
    <mergeCell ref="A519:A520"/>
    <mergeCell ref="B519:B520"/>
    <mergeCell ref="D519:D520"/>
    <mergeCell ref="E519:E520"/>
    <mergeCell ref="F519:F520"/>
    <mergeCell ref="G519:G520"/>
    <mergeCell ref="H519:H520"/>
    <mergeCell ref="I519:I520"/>
    <mergeCell ref="J519:J520"/>
    <mergeCell ref="T515:T516"/>
    <mergeCell ref="U515:U516"/>
    <mergeCell ref="V515:V516"/>
    <mergeCell ref="A517:A518"/>
    <mergeCell ref="B517:B518"/>
    <mergeCell ref="D517:D518"/>
    <mergeCell ref="E517:E518"/>
    <mergeCell ref="F517:F518"/>
    <mergeCell ref="G517:G518"/>
    <mergeCell ref="H517:H518"/>
    <mergeCell ref="I517:I518"/>
    <mergeCell ref="J517:J518"/>
    <mergeCell ref="K517:K518"/>
    <mergeCell ref="L517:L518"/>
    <mergeCell ref="M517:M518"/>
    <mergeCell ref="N517:N518"/>
    <mergeCell ref="O517:O518"/>
    <mergeCell ref="P517:P518"/>
    <mergeCell ref="Q517:Q518"/>
    <mergeCell ref="R517:R518"/>
    <mergeCell ref="S517:S518"/>
    <mergeCell ref="T517:T518"/>
    <mergeCell ref="U517:U518"/>
    <mergeCell ref="V517:V518"/>
    <mergeCell ref="K515:K516"/>
    <mergeCell ref="L515:L516"/>
    <mergeCell ref="M515:M516"/>
    <mergeCell ref="N515:N516"/>
    <mergeCell ref="O515:O516"/>
    <mergeCell ref="P515:P516"/>
    <mergeCell ref="Q515:Q516"/>
    <mergeCell ref="R515:R516"/>
    <mergeCell ref="S515:S516"/>
    <mergeCell ref="A515:A516"/>
    <mergeCell ref="B515:B516"/>
    <mergeCell ref="D515:D516"/>
    <mergeCell ref="E515:E516"/>
    <mergeCell ref="F515:F516"/>
    <mergeCell ref="G515:G516"/>
    <mergeCell ref="H515:H516"/>
    <mergeCell ref="I515:I516"/>
    <mergeCell ref="J515:J516"/>
    <mergeCell ref="T511:T512"/>
    <mergeCell ref="U511:U512"/>
    <mergeCell ref="V511:V512"/>
    <mergeCell ref="A513:A514"/>
    <mergeCell ref="B513:B514"/>
    <mergeCell ref="D513:D514"/>
    <mergeCell ref="E513:E514"/>
    <mergeCell ref="F513:F514"/>
    <mergeCell ref="G513:G514"/>
    <mergeCell ref="H513:H514"/>
    <mergeCell ref="I513:I514"/>
    <mergeCell ref="J513:J514"/>
    <mergeCell ref="K513:K514"/>
    <mergeCell ref="L513:L514"/>
    <mergeCell ref="M513:M514"/>
    <mergeCell ref="N513:N514"/>
    <mergeCell ref="O513:O514"/>
    <mergeCell ref="P513:P514"/>
    <mergeCell ref="Q513:Q514"/>
    <mergeCell ref="R513:R514"/>
    <mergeCell ref="S513:S514"/>
    <mergeCell ref="T513:T514"/>
    <mergeCell ref="S509:S510"/>
    <mergeCell ref="T509:T510"/>
    <mergeCell ref="U509:U510"/>
    <mergeCell ref="V509:V510"/>
    <mergeCell ref="U513:U514"/>
    <mergeCell ref="V513:V514"/>
    <mergeCell ref="K511:K512"/>
    <mergeCell ref="L511:L512"/>
    <mergeCell ref="M511:M512"/>
    <mergeCell ref="N511:N512"/>
    <mergeCell ref="O511:O512"/>
    <mergeCell ref="P511:P512"/>
    <mergeCell ref="Q511:Q512"/>
    <mergeCell ref="R511:R512"/>
    <mergeCell ref="S511:S512"/>
    <mergeCell ref="A511:A512"/>
    <mergeCell ref="B511:B512"/>
    <mergeCell ref="D511:D512"/>
    <mergeCell ref="E511:E512"/>
    <mergeCell ref="F511:F512"/>
    <mergeCell ref="G511:G512"/>
    <mergeCell ref="H511:H512"/>
    <mergeCell ref="I511:I512"/>
    <mergeCell ref="J511:J512"/>
    <mergeCell ref="A509:A510"/>
    <mergeCell ref="B509:B510"/>
    <mergeCell ref="D509:D510"/>
    <mergeCell ref="E509:E510"/>
    <mergeCell ref="F509:F510"/>
    <mergeCell ref="G509:G510"/>
    <mergeCell ref="H509:H510"/>
    <mergeCell ref="I509:I510"/>
    <mergeCell ref="J509:J510"/>
    <mergeCell ref="K509:K510"/>
    <mergeCell ref="L509:L510"/>
    <mergeCell ref="M509:M510"/>
    <mergeCell ref="N509:N510"/>
    <mergeCell ref="O509:O510"/>
    <mergeCell ref="P509:P510"/>
    <mergeCell ref="Q509:Q510"/>
    <mergeCell ref="R509:R510"/>
    <mergeCell ref="A504:A505"/>
    <mergeCell ref="B504:B505"/>
    <mergeCell ref="C504:C505"/>
    <mergeCell ref="D504:D505"/>
    <mergeCell ref="E504:E505"/>
    <mergeCell ref="A506:V506"/>
    <mergeCell ref="A507:A508"/>
    <mergeCell ref="B507:B508"/>
    <mergeCell ref="D507:D508"/>
    <mergeCell ref="E507:E508"/>
    <mergeCell ref="F507:F508"/>
    <mergeCell ref="G507:G508"/>
    <mergeCell ref="H507:H508"/>
    <mergeCell ref="I507:I508"/>
    <mergeCell ref="J507:J508"/>
    <mergeCell ref="K507:K508"/>
    <mergeCell ref="L507:L508"/>
    <mergeCell ref="M507:M508"/>
    <mergeCell ref="N507:N508"/>
    <mergeCell ref="O507:O508"/>
    <mergeCell ref="P507:P508"/>
    <mergeCell ref="Q507:Q508"/>
    <mergeCell ref="R507:R508"/>
    <mergeCell ref="S507:S508"/>
    <mergeCell ref="T507:T508"/>
    <mergeCell ref="U507:U508"/>
    <mergeCell ref="V507:V508"/>
    <mergeCell ref="A483:A484"/>
    <mergeCell ref="B483:B484"/>
    <mergeCell ref="C483:C484"/>
    <mergeCell ref="D483:D484"/>
    <mergeCell ref="E483:E484"/>
    <mergeCell ref="A486:A487"/>
    <mergeCell ref="B486:B487"/>
    <mergeCell ref="C486:C487"/>
    <mergeCell ref="D486:D487"/>
    <mergeCell ref="E486:E487"/>
    <mergeCell ref="A477:A478"/>
    <mergeCell ref="B477:B478"/>
    <mergeCell ref="C477:C478"/>
    <mergeCell ref="D477:D478"/>
    <mergeCell ref="E477:E478"/>
    <mergeCell ref="A479:A480"/>
    <mergeCell ref="B479:B480"/>
    <mergeCell ref="C479:C480"/>
    <mergeCell ref="D479:D480"/>
    <mergeCell ref="E479:E480"/>
    <mergeCell ref="A473:A474"/>
    <mergeCell ref="B473:B474"/>
    <mergeCell ref="C473:C474"/>
    <mergeCell ref="D473:D474"/>
    <mergeCell ref="E473:E474"/>
    <mergeCell ref="A475:A476"/>
    <mergeCell ref="B475:B476"/>
    <mergeCell ref="C475:C476"/>
    <mergeCell ref="D475:D476"/>
    <mergeCell ref="E475:E476"/>
    <mergeCell ref="A464:A465"/>
    <mergeCell ref="B464:B465"/>
    <mergeCell ref="C464:C465"/>
    <mergeCell ref="D464:D465"/>
    <mergeCell ref="E464:E465"/>
    <mergeCell ref="A467:A468"/>
    <mergeCell ref="B467:B468"/>
    <mergeCell ref="C467:C468"/>
    <mergeCell ref="D467:D468"/>
    <mergeCell ref="E467:E468"/>
    <mergeCell ref="A460:A461"/>
    <mergeCell ref="B460:B461"/>
    <mergeCell ref="C460:C461"/>
    <mergeCell ref="D460:D461"/>
    <mergeCell ref="E460:E461"/>
    <mergeCell ref="A462:A463"/>
    <mergeCell ref="B462:B463"/>
    <mergeCell ref="C462:C463"/>
    <mergeCell ref="D462:D463"/>
    <mergeCell ref="E462:E463"/>
    <mergeCell ref="T452:T454"/>
    <mergeCell ref="U452:U454"/>
    <mergeCell ref="V452:V454"/>
    <mergeCell ref="A455:V455"/>
    <mergeCell ref="A456:A457"/>
    <mergeCell ref="B456:B457"/>
    <mergeCell ref="C456:C457"/>
    <mergeCell ref="A458:A459"/>
    <mergeCell ref="B458:B459"/>
    <mergeCell ref="C458:C459"/>
    <mergeCell ref="D458:D459"/>
    <mergeCell ref="E458:E459"/>
    <mergeCell ref="N452:N454"/>
    <mergeCell ref="O452:O454"/>
    <mergeCell ref="P452:P454"/>
    <mergeCell ref="Q452:Q454"/>
    <mergeCell ref="R452:R454"/>
    <mergeCell ref="S452:S454"/>
    <mergeCell ref="A447:A448"/>
    <mergeCell ref="B447:B448"/>
    <mergeCell ref="C447:C448"/>
    <mergeCell ref="D447:D448"/>
    <mergeCell ref="E447:E448"/>
    <mergeCell ref="A451:A454"/>
    <mergeCell ref="B451:B454"/>
    <mergeCell ref="C451:C454"/>
    <mergeCell ref="D451:D454"/>
    <mergeCell ref="E451:E454"/>
    <mergeCell ref="F452:F454"/>
    <mergeCell ref="H452:H454"/>
    <mergeCell ref="I452:I454"/>
    <mergeCell ref="J452:J454"/>
    <mergeCell ref="K452:K454"/>
    <mergeCell ref="L452:L454"/>
    <mergeCell ref="M452:M454"/>
    <mergeCell ref="A442:A446"/>
    <mergeCell ref="B442:B446"/>
    <mergeCell ref="C442:C446"/>
    <mergeCell ref="D442:D446"/>
    <mergeCell ref="E442:E446"/>
    <mergeCell ref="F442:F443"/>
    <mergeCell ref="G442:G443"/>
    <mergeCell ref="N442:N446"/>
    <mergeCell ref="F444:F446"/>
    <mergeCell ref="G444:G446"/>
    <mergeCell ref="A436:A441"/>
    <mergeCell ref="B436:B441"/>
    <mergeCell ref="C436:C441"/>
    <mergeCell ref="D436:D441"/>
    <mergeCell ref="E436:E441"/>
    <mergeCell ref="N436:N438"/>
    <mergeCell ref="F439:F441"/>
    <mergeCell ref="G439:G441"/>
    <mergeCell ref="I439:I441"/>
    <mergeCell ref="N439:N441"/>
    <mergeCell ref="A431:A433"/>
    <mergeCell ref="B431:B433"/>
    <mergeCell ref="C431:C433"/>
    <mergeCell ref="D431:D433"/>
    <mergeCell ref="E431:E433"/>
    <mergeCell ref="F431:F433"/>
    <mergeCell ref="N431:N433"/>
    <mergeCell ref="A434:A435"/>
    <mergeCell ref="B434:B435"/>
    <mergeCell ref="C434:C435"/>
    <mergeCell ref="D434:D435"/>
    <mergeCell ref="E434:E435"/>
    <mergeCell ref="N422:N424"/>
    <mergeCell ref="A425:A430"/>
    <mergeCell ref="B425:B430"/>
    <mergeCell ref="C425:C430"/>
    <mergeCell ref="D425:D430"/>
    <mergeCell ref="E425:E430"/>
    <mergeCell ref="F425:F427"/>
    <mergeCell ref="N425:N430"/>
    <mergeCell ref="F428:F430"/>
    <mergeCell ref="A415:A419"/>
    <mergeCell ref="B415:B419"/>
    <mergeCell ref="C415:C419"/>
    <mergeCell ref="D415:D419"/>
    <mergeCell ref="E415:E419"/>
    <mergeCell ref="F415:F419"/>
    <mergeCell ref="G415:G419"/>
    <mergeCell ref="A422:A424"/>
    <mergeCell ref="B422:B424"/>
    <mergeCell ref="C422:C424"/>
    <mergeCell ref="D422:D424"/>
    <mergeCell ref="E422:E424"/>
    <mergeCell ref="F422:F424"/>
    <mergeCell ref="A409:A411"/>
    <mergeCell ref="B409:B411"/>
    <mergeCell ref="C409:C411"/>
    <mergeCell ref="D409:D411"/>
    <mergeCell ref="E409:E411"/>
    <mergeCell ref="N409:N411"/>
    <mergeCell ref="F410:F411"/>
    <mergeCell ref="A412:A414"/>
    <mergeCell ref="B412:B414"/>
    <mergeCell ref="C412:C414"/>
    <mergeCell ref="D412:D414"/>
    <mergeCell ref="E412:E414"/>
    <mergeCell ref="F412:F414"/>
    <mergeCell ref="N412:N414"/>
    <mergeCell ref="A400:A401"/>
    <mergeCell ref="B400:B401"/>
    <mergeCell ref="C400:C401"/>
    <mergeCell ref="D400:D401"/>
    <mergeCell ref="E400:E401"/>
    <mergeCell ref="F400:F401"/>
    <mergeCell ref="N400:N401"/>
    <mergeCell ref="A402:A407"/>
    <mergeCell ref="B402:B407"/>
    <mergeCell ref="C402:C407"/>
    <mergeCell ref="D402:D407"/>
    <mergeCell ref="E402:E407"/>
    <mergeCell ref="F402:F407"/>
    <mergeCell ref="N402:N407"/>
    <mergeCell ref="A394:A395"/>
    <mergeCell ref="B394:B395"/>
    <mergeCell ref="C394:C395"/>
    <mergeCell ref="D394:D395"/>
    <mergeCell ref="E394:E395"/>
    <mergeCell ref="F394:F395"/>
    <mergeCell ref="G394:G395"/>
    <mergeCell ref="A396:A399"/>
    <mergeCell ref="B396:B399"/>
    <mergeCell ref="C396:C399"/>
    <mergeCell ref="D396:D399"/>
    <mergeCell ref="E396:E399"/>
    <mergeCell ref="F396:F398"/>
    <mergeCell ref="G396:G399"/>
    <mergeCell ref="A389:A393"/>
    <mergeCell ref="B389:B393"/>
    <mergeCell ref="C389:C393"/>
    <mergeCell ref="D389:D393"/>
    <mergeCell ref="E389:E393"/>
    <mergeCell ref="F389:F391"/>
    <mergeCell ref="G389:G393"/>
    <mergeCell ref="F392:F393"/>
    <mergeCell ref="A383:A385"/>
    <mergeCell ref="B383:B385"/>
    <mergeCell ref="C383:C385"/>
    <mergeCell ref="D383:D385"/>
    <mergeCell ref="E383:E385"/>
    <mergeCell ref="F383:F385"/>
    <mergeCell ref="G383:G385"/>
    <mergeCell ref="A386:A388"/>
    <mergeCell ref="B386:B388"/>
    <mergeCell ref="C386:C388"/>
    <mergeCell ref="D386:D388"/>
    <mergeCell ref="E386:E388"/>
    <mergeCell ref="F386:F388"/>
    <mergeCell ref="G386:G388"/>
    <mergeCell ref="A372:A373"/>
    <mergeCell ref="B372:B373"/>
    <mergeCell ref="C372:C373"/>
    <mergeCell ref="D372:D373"/>
    <mergeCell ref="E372:E373"/>
    <mergeCell ref="A375:A378"/>
    <mergeCell ref="B375:B378"/>
    <mergeCell ref="D375:D378"/>
    <mergeCell ref="E375:E378"/>
    <mergeCell ref="A364:A371"/>
    <mergeCell ref="B364:B371"/>
    <mergeCell ref="C364:C371"/>
    <mergeCell ref="D364:D371"/>
    <mergeCell ref="E364:E371"/>
    <mergeCell ref="N364:N371"/>
    <mergeCell ref="F365:F366"/>
    <mergeCell ref="G365:G366"/>
    <mergeCell ref="F367:F371"/>
    <mergeCell ref="G367:G371"/>
    <mergeCell ref="A359:A361"/>
    <mergeCell ref="B359:B361"/>
    <mergeCell ref="C359:C361"/>
    <mergeCell ref="D359:D361"/>
    <mergeCell ref="E359:E361"/>
    <mergeCell ref="F359:F361"/>
    <mergeCell ref="G359:G361"/>
    <mergeCell ref="A362:A363"/>
    <mergeCell ref="B362:B363"/>
    <mergeCell ref="C362:C363"/>
    <mergeCell ref="D362:D363"/>
    <mergeCell ref="E362:E363"/>
    <mergeCell ref="A356:A358"/>
    <mergeCell ref="B356:B358"/>
    <mergeCell ref="C356:C358"/>
    <mergeCell ref="D356:D358"/>
    <mergeCell ref="E356:E358"/>
    <mergeCell ref="F357:F358"/>
    <mergeCell ref="G357:G358"/>
    <mergeCell ref="A349:A350"/>
    <mergeCell ref="B349:B350"/>
    <mergeCell ref="C349:C350"/>
    <mergeCell ref="D349:D350"/>
    <mergeCell ref="E349:E350"/>
    <mergeCell ref="A351:A353"/>
    <mergeCell ref="B351:B353"/>
    <mergeCell ref="C351:C353"/>
    <mergeCell ref="D351:D353"/>
    <mergeCell ref="E351:E353"/>
    <mergeCell ref="A342:A348"/>
    <mergeCell ref="B342:B348"/>
    <mergeCell ref="C342:C348"/>
    <mergeCell ref="D342:D348"/>
    <mergeCell ref="E342:E348"/>
    <mergeCell ref="F342:F343"/>
    <mergeCell ref="G342:G343"/>
    <mergeCell ref="F344:F348"/>
    <mergeCell ref="G344:G348"/>
    <mergeCell ref="G329:G333"/>
    <mergeCell ref="A334:A341"/>
    <mergeCell ref="B334:B341"/>
    <mergeCell ref="C334:C341"/>
    <mergeCell ref="D334:D341"/>
    <mergeCell ref="E334:E341"/>
    <mergeCell ref="F335:F336"/>
    <mergeCell ref="G335:G336"/>
    <mergeCell ref="F337:F341"/>
    <mergeCell ref="G337:G341"/>
    <mergeCell ref="A326:A327"/>
    <mergeCell ref="B326:B327"/>
    <mergeCell ref="C326:C327"/>
    <mergeCell ref="D326:D327"/>
    <mergeCell ref="E326:E327"/>
    <mergeCell ref="F326:F327"/>
    <mergeCell ref="A328:A333"/>
    <mergeCell ref="B328:B333"/>
    <mergeCell ref="C328:C333"/>
    <mergeCell ref="D328:D333"/>
    <mergeCell ref="E328:E333"/>
    <mergeCell ref="F329:F333"/>
    <mergeCell ref="A319:A321"/>
    <mergeCell ref="B319:B321"/>
    <mergeCell ref="C319:C321"/>
    <mergeCell ref="D319:D321"/>
    <mergeCell ref="E319:E321"/>
    <mergeCell ref="F319:F321"/>
    <mergeCell ref="A324:A325"/>
    <mergeCell ref="B324:B325"/>
    <mergeCell ref="C324:C325"/>
    <mergeCell ref="D324:D325"/>
    <mergeCell ref="E324:E325"/>
    <mergeCell ref="F324:F325"/>
    <mergeCell ref="G324:G325"/>
    <mergeCell ref="A310:A315"/>
    <mergeCell ref="B310:B315"/>
    <mergeCell ref="C310:C315"/>
    <mergeCell ref="D310:D315"/>
    <mergeCell ref="E310:E315"/>
    <mergeCell ref="F310:F315"/>
    <mergeCell ref="G310:G315"/>
    <mergeCell ref="A316:A318"/>
    <mergeCell ref="B316:B318"/>
    <mergeCell ref="C316:C318"/>
    <mergeCell ref="D316:D318"/>
    <mergeCell ref="E316:E318"/>
    <mergeCell ref="F316:F318"/>
    <mergeCell ref="G316:G318"/>
    <mergeCell ref="Y171:Y172"/>
    <mergeCell ref="Y176:Y178"/>
    <mergeCell ref="R171:R172"/>
    <mergeCell ref="S171:S172"/>
    <mergeCell ref="T176:T178"/>
    <mergeCell ref="T171:T172"/>
    <mergeCell ref="U171:U172"/>
    <mergeCell ref="V171:V172"/>
    <mergeCell ref="C173:C174"/>
    <mergeCell ref="D173:D174"/>
    <mergeCell ref="E173:E174"/>
    <mergeCell ref="K171:K172"/>
    <mergeCell ref="L171:L172"/>
    <mergeCell ref="O171:O172"/>
    <mergeCell ref="P171:P172"/>
    <mergeCell ref="A169:A172"/>
    <mergeCell ref="B169:B172"/>
    <mergeCell ref="Y10:Y11"/>
    <mergeCell ref="A253:N253"/>
    <mergeCell ref="A232:A234"/>
    <mergeCell ref="B232:B234"/>
    <mergeCell ref="C232:C234"/>
    <mergeCell ref="D232:D234"/>
    <mergeCell ref="E232:E234"/>
    <mergeCell ref="F232:F234"/>
    <mergeCell ref="G232:G234"/>
    <mergeCell ref="A237:A238"/>
    <mergeCell ref="B237:B238"/>
    <mergeCell ref="C237:C238"/>
    <mergeCell ref="D237:D238"/>
    <mergeCell ref="E237:E238"/>
    <mergeCell ref="F237:F238"/>
    <mergeCell ref="G237:G238"/>
    <mergeCell ref="A226:A228"/>
    <mergeCell ref="B226:B228"/>
    <mergeCell ref="C226:C228"/>
    <mergeCell ref="D226:D228"/>
    <mergeCell ref="E226:E228"/>
    <mergeCell ref="F226:F227"/>
    <mergeCell ref="G226:G227"/>
    <mergeCell ref="N226:N228"/>
    <mergeCell ref="A229:A230"/>
    <mergeCell ref="B229:B230"/>
    <mergeCell ref="P12:V12"/>
    <mergeCell ref="O10:O11"/>
    <mergeCell ref="P10:P11"/>
    <mergeCell ref="Q10:Q11"/>
    <mergeCell ref="R10:R11"/>
    <mergeCell ref="A55:A60"/>
    <mergeCell ref="A1:M1"/>
    <mergeCell ref="A2:M2"/>
    <mergeCell ref="A3:M3"/>
    <mergeCell ref="A5:M5"/>
    <mergeCell ref="A6:E6"/>
    <mergeCell ref="A7:E7"/>
    <mergeCell ref="A8:C8"/>
    <mergeCell ref="A9:C9"/>
    <mergeCell ref="L9:M9"/>
    <mergeCell ref="A12:C12"/>
    <mergeCell ref="A38:A39"/>
    <mergeCell ref="B38:B39"/>
    <mergeCell ref="C38:C39"/>
    <mergeCell ref="D38:D39"/>
    <mergeCell ref="E38:E39"/>
    <mergeCell ref="N38:N39"/>
    <mergeCell ref="A32:A33"/>
    <mergeCell ref="B32:B33"/>
    <mergeCell ref="C32:C33"/>
    <mergeCell ref="A13:A14"/>
    <mergeCell ref="B13:B14"/>
    <mergeCell ref="C13:C14"/>
    <mergeCell ref="D13:D14"/>
    <mergeCell ref="E13:E14"/>
    <mergeCell ref="N13:N14"/>
    <mergeCell ref="M10:M11"/>
    <mergeCell ref="N10:N11"/>
    <mergeCell ref="A52:A53"/>
    <mergeCell ref="B52:B53"/>
    <mergeCell ref="C52:C53"/>
    <mergeCell ref="D52:D53"/>
    <mergeCell ref="E52:E53"/>
    <mergeCell ref="G52:G53"/>
    <mergeCell ref="D32:D33"/>
    <mergeCell ref="E32:E33"/>
    <mergeCell ref="A70:A72"/>
    <mergeCell ref="B70:B72"/>
    <mergeCell ref="C70:C72"/>
    <mergeCell ref="D70:D72"/>
    <mergeCell ref="E70:E72"/>
    <mergeCell ref="T9:U9"/>
    <mergeCell ref="A10:A11"/>
    <mergeCell ref="B10:B11"/>
    <mergeCell ref="C10:C11"/>
    <mergeCell ref="D10:D11"/>
    <mergeCell ref="E10:E11"/>
    <mergeCell ref="F10:F11"/>
    <mergeCell ref="S10:S11"/>
    <mergeCell ref="T10:U10"/>
    <mergeCell ref="G10:G11"/>
    <mergeCell ref="H10:H11"/>
    <mergeCell ref="I10:I11"/>
    <mergeCell ref="J10:J11"/>
    <mergeCell ref="K10:K11"/>
    <mergeCell ref="L10:L11"/>
    <mergeCell ref="N32:N33"/>
    <mergeCell ref="H52:H53"/>
    <mergeCell ref="N70:N72"/>
    <mergeCell ref="N55:N60"/>
    <mergeCell ref="N67:N68"/>
    <mergeCell ref="N77:N78"/>
    <mergeCell ref="A80:A81"/>
    <mergeCell ref="B80:B81"/>
    <mergeCell ref="C80:C81"/>
    <mergeCell ref="D80:D81"/>
    <mergeCell ref="E80:E81"/>
    <mergeCell ref="F80:F81"/>
    <mergeCell ref="G80:G81"/>
    <mergeCell ref="A73:A74"/>
    <mergeCell ref="B73:B74"/>
    <mergeCell ref="C73:C74"/>
    <mergeCell ref="D73:D74"/>
    <mergeCell ref="E73:E74"/>
    <mergeCell ref="A77:A78"/>
    <mergeCell ref="B77:B78"/>
    <mergeCell ref="C77:C78"/>
    <mergeCell ref="D77:D78"/>
    <mergeCell ref="E77:E78"/>
    <mergeCell ref="B55:B60"/>
    <mergeCell ref="C55:C60"/>
    <mergeCell ref="D55:D60"/>
    <mergeCell ref="E55:E60"/>
    <mergeCell ref="F55:F59"/>
    <mergeCell ref="G55:G59"/>
    <mergeCell ref="A87:A88"/>
    <mergeCell ref="B87:B88"/>
    <mergeCell ref="C87:C88"/>
    <mergeCell ref="D87:D88"/>
    <mergeCell ref="E87:E88"/>
    <mergeCell ref="G87:G88"/>
    <mergeCell ref="A84:A85"/>
    <mergeCell ref="B84:B85"/>
    <mergeCell ref="C84:C85"/>
    <mergeCell ref="D84:D85"/>
    <mergeCell ref="E84:E85"/>
    <mergeCell ref="G84:G85"/>
    <mergeCell ref="A67:A68"/>
    <mergeCell ref="B67:B68"/>
    <mergeCell ref="C67:C68"/>
    <mergeCell ref="D67:D68"/>
    <mergeCell ref="E67:E68"/>
    <mergeCell ref="N93:N94"/>
    <mergeCell ref="A96:A97"/>
    <mergeCell ref="B96:B97"/>
    <mergeCell ref="C96:C97"/>
    <mergeCell ref="D96:D97"/>
    <mergeCell ref="E96:E97"/>
    <mergeCell ref="A90:A91"/>
    <mergeCell ref="B90:B91"/>
    <mergeCell ref="C90:C91"/>
    <mergeCell ref="D90:D91"/>
    <mergeCell ref="E90:E91"/>
    <mergeCell ref="A93:A94"/>
    <mergeCell ref="B93:B94"/>
    <mergeCell ref="C93:C94"/>
    <mergeCell ref="D93:D94"/>
    <mergeCell ref="E93:E94"/>
    <mergeCell ref="A100:A101"/>
    <mergeCell ref="B100:B101"/>
    <mergeCell ref="C100:C101"/>
    <mergeCell ref="D100:D101"/>
    <mergeCell ref="E100:E101"/>
    <mergeCell ref="A103:A104"/>
    <mergeCell ref="B103:B104"/>
    <mergeCell ref="C103:C104"/>
    <mergeCell ref="D103:D104"/>
    <mergeCell ref="E103:E104"/>
    <mergeCell ref="A119:A120"/>
    <mergeCell ref="B119:B120"/>
    <mergeCell ref="C119:C120"/>
    <mergeCell ref="D119:D120"/>
    <mergeCell ref="E119:E120"/>
    <mergeCell ref="N119:N120"/>
    <mergeCell ref="N103:N104"/>
    <mergeCell ref="A105:A107"/>
    <mergeCell ref="B105:B107"/>
    <mergeCell ref="C105:C107"/>
    <mergeCell ref="D105:D107"/>
    <mergeCell ref="E105:E107"/>
    <mergeCell ref="N105:N107"/>
    <mergeCell ref="A121:A123"/>
    <mergeCell ref="B121:B123"/>
    <mergeCell ref="C121:C123"/>
    <mergeCell ref="D121:D123"/>
    <mergeCell ref="E121:E123"/>
    <mergeCell ref="A124:A126"/>
    <mergeCell ref="B124:B126"/>
    <mergeCell ref="C124:C126"/>
    <mergeCell ref="D124:D126"/>
    <mergeCell ref="E124:E126"/>
    <mergeCell ref="A128:A129"/>
    <mergeCell ref="B128:B129"/>
    <mergeCell ref="C128:C129"/>
    <mergeCell ref="D128:D129"/>
    <mergeCell ref="E128:E129"/>
    <mergeCell ref="A131:A132"/>
    <mergeCell ref="B131:B132"/>
    <mergeCell ref="C131:C132"/>
    <mergeCell ref="D131:D132"/>
    <mergeCell ref="E131:E132"/>
    <mergeCell ref="A146:A147"/>
    <mergeCell ref="B146:B147"/>
    <mergeCell ref="D146:D147"/>
    <mergeCell ref="E146:E147"/>
    <mergeCell ref="F146:F147"/>
    <mergeCell ref="G146:G147"/>
    <mergeCell ref="A140:A141"/>
    <mergeCell ref="B140:B141"/>
    <mergeCell ref="C140:C141"/>
    <mergeCell ref="D140:D141"/>
    <mergeCell ref="E140:E141"/>
    <mergeCell ref="F140:F141"/>
    <mergeCell ref="G140:G141"/>
    <mergeCell ref="G151:G152"/>
    <mergeCell ref="A155:A157"/>
    <mergeCell ref="B155:B157"/>
    <mergeCell ref="C155:C157"/>
    <mergeCell ref="D155:D157"/>
    <mergeCell ref="E155:E157"/>
    <mergeCell ref="F155:F157"/>
    <mergeCell ref="G155:G157"/>
    <mergeCell ref="A151:A152"/>
    <mergeCell ref="B151:B152"/>
    <mergeCell ref="C151:C152"/>
    <mergeCell ref="D151:D152"/>
    <mergeCell ref="E151:E152"/>
    <mergeCell ref="F151:F152"/>
    <mergeCell ref="G159:G162"/>
    <mergeCell ref="A163:A164"/>
    <mergeCell ref="B163:B164"/>
    <mergeCell ref="C163:C164"/>
    <mergeCell ref="D163:D164"/>
    <mergeCell ref="E163:E164"/>
    <mergeCell ref="F163:F164"/>
    <mergeCell ref="G163:G164"/>
    <mergeCell ref="A159:A162"/>
    <mergeCell ref="B159:B162"/>
    <mergeCell ref="C159:C162"/>
    <mergeCell ref="D159:D162"/>
    <mergeCell ref="E159:E162"/>
    <mergeCell ref="F159:F162"/>
    <mergeCell ref="J171:J172"/>
    <mergeCell ref="G173:G174"/>
    <mergeCell ref="G165:G166"/>
    <mergeCell ref="A167:A168"/>
    <mergeCell ref="B167:B168"/>
    <mergeCell ref="C167:C168"/>
    <mergeCell ref="D167:D168"/>
    <mergeCell ref="E167:E168"/>
    <mergeCell ref="F167:F168"/>
    <mergeCell ref="G167:G168"/>
    <mergeCell ref="A165:A166"/>
    <mergeCell ref="B165:B166"/>
    <mergeCell ref="C165:C166"/>
    <mergeCell ref="D165:D166"/>
    <mergeCell ref="E165:E166"/>
    <mergeCell ref="F165:F166"/>
    <mergeCell ref="A173:A174"/>
    <mergeCell ref="B173:B174"/>
    <mergeCell ref="C169:C172"/>
    <mergeCell ref="D169:D172"/>
    <mergeCell ref="E169:E172"/>
    <mergeCell ref="N169:N172"/>
    <mergeCell ref="G171:G172"/>
    <mergeCell ref="H171:H172"/>
    <mergeCell ref="I171:I172"/>
    <mergeCell ref="U176:U178"/>
    <mergeCell ref="V176:V178"/>
    <mergeCell ref="A179:A180"/>
    <mergeCell ref="B179:B180"/>
    <mergeCell ref="D179:D180"/>
    <mergeCell ref="E179:E180"/>
    <mergeCell ref="F179:F180"/>
    <mergeCell ref="G179:G180"/>
    <mergeCell ref="N176:N178"/>
    <mergeCell ref="O176:O178"/>
    <mergeCell ref="P176:P178"/>
    <mergeCell ref="R176:R178"/>
    <mergeCell ref="S176:S178"/>
    <mergeCell ref="H176:H178"/>
    <mergeCell ref="I176:I178"/>
    <mergeCell ref="J176:J178"/>
    <mergeCell ref="K176:K178"/>
    <mergeCell ref="L176:L178"/>
    <mergeCell ref="A176:A178"/>
    <mergeCell ref="B176:B178"/>
    <mergeCell ref="D176:D178"/>
    <mergeCell ref="E176:E178"/>
    <mergeCell ref="F176:F178"/>
    <mergeCell ref="G176:G178"/>
    <mergeCell ref="M171:M172"/>
    <mergeCell ref="A185:A186"/>
    <mergeCell ref="B185:B186"/>
    <mergeCell ref="C185:C186"/>
    <mergeCell ref="D185:D186"/>
    <mergeCell ref="E185:E186"/>
    <mergeCell ref="F185:F186"/>
    <mergeCell ref="A199:A201"/>
    <mergeCell ref="B199:B201"/>
    <mergeCell ref="C199:C201"/>
    <mergeCell ref="D199:D201"/>
    <mergeCell ref="E199:E201"/>
    <mergeCell ref="F199:F201"/>
    <mergeCell ref="G181:G182"/>
    <mergeCell ref="A183:A184"/>
    <mergeCell ref="B183:B184"/>
    <mergeCell ref="C183:C184"/>
    <mergeCell ref="D183:D184"/>
    <mergeCell ref="E183:E184"/>
    <mergeCell ref="F183:F184"/>
    <mergeCell ref="G183:G184"/>
    <mergeCell ref="A181:A182"/>
    <mergeCell ref="B181:B182"/>
    <mergeCell ref="C181:C182"/>
    <mergeCell ref="D181:D182"/>
    <mergeCell ref="E181:E182"/>
    <mergeCell ref="F181:F182"/>
    <mergeCell ref="G185:G186"/>
    <mergeCell ref="A187:A188"/>
    <mergeCell ref="B187:B188"/>
    <mergeCell ref="D187:D188"/>
    <mergeCell ref="E187:E188"/>
    <mergeCell ref="A213:A214"/>
    <mergeCell ref="B213:B214"/>
    <mergeCell ref="C213:C214"/>
    <mergeCell ref="D213:D214"/>
    <mergeCell ref="E213:E214"/>
    <mergeCell ref="N199:N201"/>
    <mergeCell ref="G200:G201"/>
    <mergeCell ref="F193:F195"/>
    <mergeCell ref="G193:G195"/>
    <mergeCell ref="A196:A198"/>
    <mergeCell ref="B196:B198"/>
    <mergeCell ref="C196:C197"/>
    <mergeCell ref="D196:D198"/>
    <mergeCell ref="E196:E198"/>
    <mergeCell ref="N196:N198"/>
    <mergeCell ref="F197:F198"/>
    <mergeCell ref="A206:A207"/>
    <mergeCell ref="B206:B207"/>
    <mergeCell ref="C206:C207"/>
    <mergeCell ref="D206:D207"/>
    <mergeCell ref="E206:E207"/>
    <mergeCell ref="A202:A205"/>
    <mergeCell ref="B202:B205"/>
    <mergeCell ref="C202:C205"/>
    <mergeCell ref="D202:D205"/>
    <mergeCell ref="E202:E205"/>
    <mergeCell ref="A193:A195"/>
    <mergeCell ref="B193:B195"/>
    <mergeCell ref="C193:C195"/>
    <mergeCell ref="D193:D195"/>
    <mergeCell ref="E193:E195"/>
    <mergeCell ref="A542:B542"/>
    <mergeCell ref="A543:D543"/>
    <mergeCell ref="O545:U545"/>
    <mergeCell ref="O546:U546"/>
    <mergeCell ref="A547:B547"/>
    <mergeCell ref="S547:T547"/>
    <mergeCell ref="A258:N258"/>
    <mergeCell ref="O258:V258"/>
    <mergeCell ref="A278:A280"/>
    <mergeCell ref="B278:B280"/>
    <mergeCell ref="C278:C280"/>
    <mergeCell ref="D278:D280"/>
    <mergeCell ref="E278:E280"/>
    <mergeCell ref="A286:N286"/>
    <mergeCell ref="O286:V286"/>
    <mergeCell ref="A287:A293"/>
    <mergeCell ref="B287:B293"/>
    <mergeCell ref="C287:C293"/>
    <mergeCell ref="D287:D293"/>
    <mergeCell ref="E287:E293"/>
    <mergeCell ref="F287:F293"/>
    <mergeCell ref="G287:G293"/>
    <mergeCell ref="A294:A300"/>
    <mergeCell ref="B294:B300"/>
    <mergeCell ref="C294:C300"/>
    <mergeCell ref="D294:D300"/>
    <mergeCell ref="E294:E300"/>
    <mergeCell ref="F294:F300"/>
    <mergeCell ref="G294:G300"/>
    <mergeCell ref="A301:A309"/>
    <mergeCell ref="B301:B309"/>
    <mergeCell ref="C301:C309"/>
    <mergeCell ref="A221:A223"/>
    <mergeCell ref="B221:B223"/>
    <mergeCell ref="D221:D223"/>
    <mergeCell ref="E221:E223"/>
    <mergeCell ref="A225:N225"/>
    <mergeCell ref="O225:V225"/>
    <mergeCell ref="A218:A219"/>
    <mergeCell ref="B218:B219"/>
    <mergeCell ref="C218:C219"/>
    <mergeCell ref="D218:D219"/>
    <mergeCell ref="E218:E219"/>
    <mergeCell ref="N218:N219"/>
    <mergeCell ref="M176:M178"/>
    <mergeCell ref="Q176:Q178"/>
    <mergeCell ref="W171:W172"/>
    <mergeCell ref="W176:W178"/>
    <mergeCell ref="X171:X172"/>
    <mergeCell ref="X176:X178"/>
    <mergeCell ref="A211:A212"/>
    <mergeCell ref="B211:B212"/>
    <mergeCell ref="C211:C212"/>
    <mergeCell ref="D211:D212"/>
    <mergeCell ref="E211:E212"/>
    <mergeCell ref="H211:H212"/>
    <mergeCell ref="A208:A209"/>
    <mergeCell ref="B208:B209"/>
    <mergeCell ref="C208:C209"/>
    <mergeCell ref="D208:D209"/>
    <mergeCell ref="E208:E209"/>
    <mergeCell ref="F208:F209"/>
    <mergeCell ref="A215:A216"/>
    <mergeCell ref="B215:B216"/>
    <mergeCell ref="C551:E551"/>
    <mergeCell ref="H551:L551"/>
    <mergeCell ref="C552:E552"/>
    <mergeCell ref="S548:T548"/>
    <mergeCell ref="C549:E549"/>
    <mergeCell ref="H549:L549"/>
    <mergeCell ref="S549:T549"/>
    <mergeCell ref="C550:E550"/>
    <mergeCell ref="H550:L550"/>
    <mergeCell ref="S550:T550"/>
    <mergeCell ref="F282:I282"/>
    <mergeCell ref="G213:G214"/>
    <mergeCell ref="F213:F214"/>
    <mergeCell ref="G208:G209"/>
    <mergeCell ref="N208:N209"/>
    <mergeCell ref="G202:G205"/>
    <mergeCell ref="N202:N205"/>
    <mergeCell ref="F202:F205"/>
    <mergeCell ref="C215:C216"/>
    <mergeCell ref="D215:D216"/>
    <mergeCell ref="E215:E216"/>
    <mergeCell ref="D301:D309"/>
    <mergeCell ref="E301:E309"/>
    <mergeCell ref="F301:F303"/>
    <mergeCell ref="G301:G303"/>
    <mergeCell ref="F304:F308"/>
    <mergeCell ref="G304:G308"/>
    <mergeCell ref="G319:G321"/>
    <mergeCell ref="F352:F353"/>
    <mergeCell ref="G352:G353"/>
    <mergeCell ref="N362:N363"/>
    <mergeCell ref="N389:N393"/>
  </mergeCells>
  <conditionalFormatting sqref="Y13:Y138 Y173:Y176 Y179:Y224 Y140:Y171 Y226:Y252 Y254:Y257 Y259:Y285">
    <cfRule type="cellIs" dxfId="17" priority="49" operator="equal">
      <formula>"EN TERMINO"</formula>
    </cfRule>
    <cfRule type="cellIs" dxfId="16" priority="50" operator="equal">
      <formula>"CUMPLIDA"</formula>
    </cfRule>
    <cfRule type="cellIs" dxfId="15" priority="51" operator="equal">
      <formula>"VENCIDA"</formula>
    </cfRule>
  </conditionalFormatting>
  <conditionalFormatting sqref="Y287:Y449">
    <cfRule type="cellIs" dxfId="14" priority="13" operator="equal">
      <formula>"EN TERMINO"</formula>
    </cfRule>
    <cfRule type="cellIs" dxfId="13" priority="14" operator="equal">
      <formula>"CUMPLIDA"</formula>
    </cfRule>
    <cfRule type="cellIs" dxfId="12" priority="15" operator="equal">
      <formula>"VENCIDA"</formula>
    </cfRule>
  </conditionalFormatting>
  <conditionalFormatting sqref="Y451:Y452">
    <cfRule type="cellIs" dxfId="11" priority="10" operator="equal">
      <formula>"EN TERMINO"</formula>
    </cfRule>
    <cfRule type="cellIs" dxfId="10" priority="11" operator="equal">
      <formula>"CUMPLIDA"</formula>
    </cfRule>
    <cfRule type="cellIs" dxfId="9" priority="12" operator="equal">
      <formula>"VENCIDA"</formula>
    </cfRule>
  </conditionalFormatting>
  <conditionalFormatting sqref="Y456">
    <cfRule type="cellIs" dxfId="8" priority="7" operator="equal">
      <formula>"EN TERMINO"</formula>
    </cfRule>
    <cfRule type="cellIs" dxfId="7" priority="8" operator="equal">
      <formula>"CUMPLIDA"</formula>
    </cfRule>
    <cfRule type="cellIs" dxfId="6" priority="9" operator="equal">
      <formula>"VENCIDA"</formula>
    </cfRule>
  </conditionalFormatting>
  <conditionalFormatting sqref="Y457:Y505">
    <cfRule type="cellIs" dxfId="5" priority="4" operator="equal">
      <formula>"EN TERMINO"</formula>
    </cfRule>
    <cfRule type="cellIs" dxfId="4" priority="5" operator="equal">
      <formula>"CUMPLIDA"</formula>
    </cfRule>
    <cfRule type="cellIs" dxfId="3" priority="6" operator="equal">
      <formula>"VENCIDA"</formula>
    </cfRule>
  </conditionalFormatting>
  <conditionalFormatting sqref="Y507 Y509 Y511 Y513 Y515 Y517 Y519 Y521 Y523 Y525 Y528 Y530 Y532 Y534 Y536 Y538">
    <cfRule type="cellIs" dxfId="2" priority="1" operator="equal">
      <formula>"EN TERMINO"</formula>
    </cfRule>
    <cfRule type="cellIs" dxfId="1" priority="2" operator="equal">
      <formula>"CUMPLIDA"</formula>
    </cfRule>
    <cfRule type="cellIs" dxfId="0" priority="3" operator="equal">
      <formula>"VENCIDA"</formula>
    </cfRule>
  </conditionalFormatting>
  <dataValidations count="4">
    <dataValidation type="decimal" operator="greaterThan" allowBlank="1" showInputMessage="1" showErrorMessage="1" sqref="O65798 WVW983302 WMA983302 WCE983302 VSI983302 VIM983302 UYQ983302 UOU983302 UEY983302 TVC983302 TLG983302 TBK983302 SRO983302 SHS983302 RXW983302 ROA983302 REE983302 QUI983302 QKM983302 QAQ983302 PQU983302 PGY983302 OXC983302 ONG983302 ODK983302 NTO983302 NJS983302 MZW983302 MQA983302 MGE983302 LWI983302 LMM983302 LCQ983302 KSU983302 KIY983302 JZC983302 JPG983302 JFK983302 IVO983302 ILS983302 IBW983302 HSA983302 HIE983302 GYI983302 GOM983302 GEQ983302 FUU983302 FKY983302 FBC983302 ERG983302 EHK983302 DXO983302 DNS983302 DDW983302 CUA983302 CKE983302 CAI983302 BQM983302 BGQ983302 AWU983302 AMY983302 ADC983302 TG983302 JK983302 O983302 WVW917766 WMA917766 WCE917766 VSI917766 VIM917766 UYQ917766 UOU917766 UEY917766 TVC917766 TLG917766 TBK917766 SRO917766 SHS917766 RXW917766 ROA917766 REE917766 QUI917766 QKM917766 QAQ917766 PQU917766 PGY917766 OXC917766 ONG917766 ODK917766 NTO917766 NJS917766 MZW917766 MQA917766 MGE917766 LWI917766 LMM917766 LCQ917766 KSU917766 KIY917766 JZC917766 JPG917766 JFK917766 IVO917766 ILS917766 IBW917766 HSA917766 HIE917766 GYI917766 GOM917766 GEQ917766 FUU917766 FKY917766 FBC917766 ERG917766 EHK917766 DXO917766 DNS917766 DDW917766 CUA917766 CKE917766 CAI917766 BQM917766 BGQ917766 AWU917766 AMY917766 ADC917766 TG917766 JK917766 O917766 WVW852230 WMA852230 WCE852230 VSI852230 VIM852230 UYQ852230 UOU852230 UEY852230 TVC852230 TLG852230 TBK852230 SRO852230 SHS852230 RXW852230 ROA852230 REE852230 QUI852230 QKM852230 QAQ852230 PQU852230 PGY852230 OXC852230 ONG852230 ODK852230 NTO852230 NJS852230 MZW852230 MQA852230 MGE852230 LWI852230 LMM852230 LCQ852230 KSU852230 KIY852230 JZC852230 JPG852230 JFK852230 IVO852230 ILS852230 IBW852230 HSA852230 HIE852230 GYI852230 GOM852230 GEQ852230 FUU852230 FKY852230 FBC852230 ERG852230 EHK852230 DXO852230 DNS852230 DDW852230 CUA852230 CKE852230 CAI852230 BQM852230 BGQ852230 AWU852230 AMY852230 ADC852230 TG852230 JK852230 O852230 WVW786694 WMA786694 WCE786694 VSI786694 VIM786694 UYQ786694 UOU786694 UEY786694 TVC786694 TLG786694 TBK786694 SRO786694 SHS786694 RXW786694 ROA786694 REE786694 QUI786694 QKM786694 QAQ786694 PQU786694 PGY786694 OXC786694 ONG786694 ODK786694 NTO786694 NJS786694 MZW786694 MQA786694 MGE786694 LWI786694 LMM786694 LCQ786694 KSU786694 KIY786694 JZC786694 JPG786694 JFK786694 IVO786694 ILS786694 IBW786694 HSA786694 HIE786694 GYI786694 GOM786694 GEQ786694 FUU786694 FKY786694 FBC786694 ERG786694 EHK786694 DXO786694 DNS786694 DDW786694 CUA786694 CKE786694 CAI786694 BQM786694 BGQ786694 AWU786694 AMY786694 ADC786694 TG786694 JK786694 O786694 WVW721158 WMA721158 WCE721158 VSI721158 VIM721158 UYQ721158 UOU721158 UEY721158 TVC721158 TLG721158 TBK721158 SRO721158 SHS721158 RXW721158 ROA721158 REE721158 QUI721158 QKM721158 QAQ721158 PQU721158 PGY721158 OXC721158 ONG721158 ODK721158 NTO721158 NJS721158 MZW721158 MQA721158 MGE721158 LWI721158 LMM721158 LCQ721158 KSU721158 KIY721158 JZC721158 JPG721158 JFK721158 IVO721158 ILS721158 IBW721158 HSA721158 HIE721158 GYI721158 GOM721158 GEQ721158 FUU721158 FKY721158 FBC721158 ERG721158 EHK721158 DXO721158 DNS721158 DDW721158 CUA721158 CKE721158 CAI721158 BQM721158 BGQ721158 AWU721158 AMY721158 ADC721158 TG721158 JK721158 O721158 WVW655622 WMA655622 WCE655622 VSI655622 VIM655622 UYQ655622 UOU655622 UEY655622 TVC655622 TLG655622 TBK655622 SRO655622 SHS655622 RXW655622 ROA655622 REE655622 QUI655622 QKM655622 QAQ655622 PQU655622 PGY655622 OXC655622 ONG655622 ODK655622 NTO655622 NJS655622 MZW655622 MQA655622 MGE655622 LWI655622 LMM655622 LCQ655622 KSU655622 KIY655622 JZC655622 JPG655622 JFK655622 IVO655622 ILS655622 IBW655622 HSA655622 HIE655622 GYI655622 GOM655622 GEQ655622 FUU655622 FKY655622 FBC655622 ERG655622 EHK655622 DXO655622 DNS655622 DDW655622 CUA655622 CKE655622 CAI655622 BQM655622 BGQ655622 AWU655622 AMY655622 ADC655622 TG655622 JK655622 O655622 WVW590086 WMA590086 WCE590086 VSI590086 VIM590086 UYQ590086 UOU590086 UEY590086 TVC590086 TLG590086 TBK590086 SRO590086 SHS590086 RXW590086 ROA590086 REE590086 QUI590086 QKM590086 QAQ590086 PQU590086 PGY590086 OXC590086 ONG590086 ODK590086 NTO590086 NJS590086 MZW590086 MQA590086 MGE590086 LWI590086 LMM590086 LCQ590086 KSU590086 KIY590086 JZC590086 JPG590086 JFK590086 IVO590086 ILS590086 IBW590086 HSA590086 HIE590086 GYI590086 GOM590086 GEQ590086 FUU590086 FKY590086 FBC590086 ERG590086 EHK590086 DXO590086 DNS590086 DDW590086 CUA590086 CKE590086 CAI590086 BQM590086 BGQ590086 AWU590086 AMY590086 ADC590086 TG590086 JK590086 O590086 WVW524550 WMA524550 WCE524550 VSI524550 VIM524550 UYQ524550 UOU524550 UEY524550 TVC524550 TLG524550 TBK524550 SRO524550 SHS524550 RXW524550 ROA524550 REE524550 QUI524550 QKM524550 QAQ524550 PQU524550 PGY524550 OXC524550 ONG524550 ODK524550 NTO524550 NJS524550 MZW524550 MQA524550 MGE524550 LWI524550 LMM524550 LCQ524550 KSU524550 KIY524550 JZC524550 JPG524550 JFK524550 IVO524550 ILS524550 IBW524550 HSA524550 HIE524550 GYI524550 GOM524550 GEQ524550 FUU524550 FKY524550 FBC524550 ERG524550 EHK524550 DXO524550 DNS524550 DDW524550 CUA524550 CKE524550 CAI524550 BQM524550 BGQ524550 AWU524550 AMY524550 ADC524550 TG524550 JK524550 O524550 WVW459014 WMA459014 WCE459014 VSI459014 VIM459014 UYQ459014 UOU459014 UEY459014 TVC459014 TLG459014 TBK459014 SRO459014 SHS459014 RXW459014 ROA459014 REE459014 QUI459014 QKM459014 QAQ459014 PQU459014 PGY459014 OXC459014 ONG459014 ODK459014 NTO459014 NJS459014 MZW459014 MQA459014 MGE459014 LWI459014 LMM459014 LCQ459014 KSU459014 KIY459014 JZC459014 JPG459014 JFK459014 IVO459014 ILS459014 IBW459014 HSA459014 HIE459014 GYI459014 GOM459014 GEQ459014 FUU459014 FKY459014 FBC459014 ERG459014 EHK459014 DXO459014 DNS459014 DDW459014 CUA459014 CKE459014 CAI459014 BQM459014 BGQ459014 AWU459014 AMY459014 ADC459014 TG459014 JK459014 O459014 WVW393478 WMA393478 WCE393478 VSI393478 VIM393478 UYQ393478 UOU393478 UEY393478 TVC393478 TLG393478 TBK393478 SRO393478 SHS393478 RXW393478 ROA393478 REE393478 QUI393478 QKM393478 QAQ393478 PQU393478 PGY393478 OXC393478 ONG393478 ODK393478 NTO393478 NJS393478 MZW393478 MQA393478 MGE393478 LWI393478 LMM393478 LCQ393478 KSU393478 KIY393478 JZC393478 JPG393478 JFK393478 IVO393478 ILS393478 IBW393478 HSA393478 HIE393478 GYI393478 GOM393478 GEQ393478 FUU393478 FKY393478 FBC393478 ERG393478 EHK393478 DXO393478 DNS393478 DDW393478 CUA393478 CKE393478 CAI393478 BQM393478 BGQ393478 AWU393478 AMY393478 ADC393478 TG393478 JK393478 O393478 WVW327942 WMA327942 WCE327942 VSI327942 VIM327942 UYQ327942 UOU327942 UEY327942 TVC327942 TLG327942 TBK327942 SRO327942 SHS327942 RXW327942 ROA327942 REE327942 QUI327942 QKM327942 QAQ327942 PQU327942 PGY327942 OXC327942 ONG327942 ODK327942 NTO327942 NJS327942 MZW327942 MQA327942 MGE327942 LWI327942 LMM327942 LCQ327942 KSU327942 KIY327942 JZC327942 JPG327942 JFK327942 IVO327942 ILS327942 IBW327942 HSA327942 HIE327942 GYI327942 GOM327942 GEQ327942 FUU327942 FKY327942 FBC327942 ERG327942 EHK327942 DXO327942 DNS327942 DDW327942 CUA327942 CKE327942 CAI327942 BQM327942 BGQ327942 AWU327942 AMY327942 ADC327942 TG327942 JK327942 O327942 WVW262406 WMA262406 WCE262406 VSI262406 VIM262406 UYQ262406 UOU262406 UEY262406 TVC262406 TLG262406 TBK262406 SRO262406 SHS262406 RXW262406 ROA262406 REE262406 QUI262406 QKM262406 QAQ262406 PQU262406 PGY262406 OXC262406 ONG262406 ODK262406 NTO262406 NJS262406 MZW262406 MQA262406 MGE262406 LWI262406 LMM262406 LCQ262406 KSU262406 KIY262406 JZC262406 JPG262406 JFK262406 IVO262406 ILS262406 IBW262406 HSA262406 HIE262406 GYI262406 GOM262406 GEQ262406 FUU262406 FKY262406 FBC262406 ERG262406 EHK262406 DXO262406 DNS262406 DDW262406 CUA262406 CKE262406 CAI262406 BQM262406 BGQ262406 AWU262406 AMY262406 ADC262406 TG262406 JK262406 O262406 WVW196870 WMA196870 WCE196870 VSI196870 VIM196870 UYQ196870 UOU196870 UEY196870 TVC196870 TLG196870 TBK196870 SRO196870 SHS196870 RXW196870 ROA196870 REE196870 QUI196870 QKM196870 QAQ196870 PQU196870 PGY196870 OXC196870 ONG196870 ODK196870 NTO196870 NJS196870 MZW196870 MQA196870 MGE196870 LWI196870 LMM196870 LCQ196870 KSU196870 KIY196870 JZC196870 JPG196870 JFK196870 IVO196870 ILS196870 IBW196870 HSA196870 HIE196870 GYI196870 GOM196870 GEQ196870 FUU196870 FKY196870 FBC196870 ERG196870 EHK196870 DXO196870 DNS196870 DDW196870 CUA196870 CKE196870 CAI196870 BQM196870 BGQ196870 AWU196870 AMY196870 ADC196870 TG196870 JK196870 O196870 WVW131334 WMA131334 WCE131334 VSI131334 VIM131334 UYQ131334 UOU131334 UEY131334 TVC131334 TLG131334 TBK131334 SRO131334 SHS131334 RXW131334 ROA131334 REE131334 QUI131334 QKM131334 QAQ131334 PQU131334 PGY131334 OXC131334 ONG131334 ODK131334 NTO131334 NJS131334 MZW131334 MQA131334 MGE131334 LWI131334 LMM131334 LCQ131334 KSU131334 KIY131334 JZC131334 JPG131334 JFK131334 IVO131334 ILS131334 IBW131334 HSA131334 HIE131334 GYI131334 GOM131334 GEQ131334 FUU131334 FKY131334 FBC131334 ERG131334 EHK131334 DXO131334 DNS131334 DDW131334 CUA131334 CKE131334 CAI131334 BQM131334 BGQ131334 AWU131334 AMY131334 ADC131334 TG131334 JK131334 O131334 WVW65798 WMA65798 WCE65798 VSI65798 VIM65798 UYQ65798 UOU65798 UEY65798 TVC65798 TLG65798 TBK65798 SRO65798 SHS65798 RXW65798 ROA65798 REE65798 QUI65798 QKM65798 QAQ65798 PQU65798 PGY65798 OXC65798 ONG65798 ODK65798 NTO65798 NJS65798 MZW65798 MQA65798 MGE65798 LWI65798 LMM65798 LCQ65798 KSU65798 KIY65798 JZC65798 JPG65798 JFK65798 IVO65798 ILS65798 IBW65798 HSA65798 HIE65798 GYI65798 GOM65798 GEQ65798 FUU65798 FKY65798 FBC65798 ERG65798 EHK65798 DXO65798 DNS65798 DDW65798 CUA65798 CKE65798 CAI65798 BQM65798 BGQ65798 AWU65798 AMY65798 ADC65798 TG65798 JK65798 O10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formula1>0</formula1>
    </dataValidation>
    <dataValidation type="whole" allowBlank="1" showInputMessage="1" showErrorMessage="1" prompt="Marque 1 en caso de haber cumplido la meta" sqref="O65928:O65930 WVW983304 WMA983304 WCE983304 VSI983304 VIM983304 UYQ983304 UOU983304 UEY983304 TVC983304 TLG983304 TBK983304 SRO983304 SHS983304 RXW983304 ROA983304 REE983304 QUI983304 QKM983304 QAQ983304 PQU983304 PGY983304 OXC983304 ONG983304 ODK983304 NTO983304 NJS983304 MZW983304 MQA983304 MGE983304 LWI983304 LMM983304 LCQ983304 KSU983304 KIY983304 JZC983304 JPG983304 JFK983304 IVO983304 ILS983304 IBW983304 HSA983304 HIE983304 GYI983304 GOM983304 GEQ983304 FUU983304 FKY983304 FBC983304 ERG983304 EHK983304 DXO983304 DNS983304 DDW983304 CUA983304 CKE983304 CAI983304 BQM983304 BGQ983304 AWU983304 AMY983304 ADC983304 TG983304 JK983304 O983304 WVW917768 WMA917768 WCE917768 VSI917768 VIM917768 UYQ917768 UOU917768 UEY917768 TVC917768 TLG917768 TBK917768 SRO917768 SHS917768 RXW917768 ROA917768 REE917768 QUI917768 QKM917768 QAQ917768 PQU917768 PGY917768 OXC917768 ONG917768 ODK917768 NTO917768 NJS917768 MZW917768 MQA917768 MGE917768 LWI917768 LMM917768 LCQ917768 KSU917768 KIY917768 JZC917768 JPG917768 JFK917768 IVO917768 ILS917768 IBW917768 HSA917768 HIE917768 GYI917768 GOM917768 GEQ917768 FUU917768 FKY917768 FBC917768 ERG917768 EHK917768 DXO917768 DNS917768 DDW917768 CUA917768 CKE917768 CAI917768 BQM917768 BGQ917768 AWU917768 AMY917768 ADC917768 TG917768 JK917768 O917768 WVW852232 WMA852232 WCE852232 VSI852232 VIM852232 UYQ852232 UOU852232 UEY852232 TVC852232 TLG852232 TBK852232 SRO852232 SHS852232 RXW852232 ROA852232 REE852232 QUI852232 QKM852232 QAQ852232 PQU852232 PGY852232 OXC852232 ONG852232 ODK852232 NTO852232 NJS852232 MZW852232 MQA852232 MGE852232 LWI852232 LMM852232 LCQ852232 KSU852232 KIY852232 JZC852232 JPG852232 JFK852232 IVO852232 ILS852232 IBW852232 HSA852232 HIE852232 GYI852232 GOM852232 GEQ852232 FUU852232 FKY852232 FBC852232 ERG852232 EHK852232 DXO852232 DNS852232 DDW852232 CUA852232 CKE852232 CAI852232 BQM852232 BGQ852232 AWU852232 AMY852232 ADC852232 TG852232 JK852232 O852232 WVW786696 WMA786696 WCE786696 VSI786696 VIM786696 UYQ786696 UOU786696 UEY786696 TVC786696 TLG786696 TBK786696 SRO786696 SHS786696 RXW786696 ROA786696 REE786696 QUI786696 QKM786696 QAQ786696 PQU786696 PGY786696 OXC786696 ONG786696 ODK786696 NTO786696 NJS786696 MZW786696 MQA786696 MGE786696 LWI786696 LMM786696 LCQ786696 KSU786696 KIY786696 JZC786696 JPG786696 JFK786696 IVO786696 ILS786696 IBW786696 HSA786696 HIE786696 GYI786696 GOM786696 GEQ786696 FUU786696 FKY786696 FBC786696 ERG786696 EHK786696 DXO786696 DNS786696 DDW786696 CUA786696 CKE786696 CAI786696 BQM786696 BGQ786696 AWU786696 AMY786696 ADC786696 TG786696 JK786696 O786696 WVW721160 WMA721160 WCE721160 VSI721160 VIM721160 UYQ721160 UOU721160 UEY721160 TVC721160 TLG721160 TBK721160 SRO721160 SHS721160 RXW721160 ROA721160 REE721160 QUI721160 QKM721160 QAQ721160 PQU721160 PGY721160 OXC721160 ONG721160 ODK721160 NTO721160 NJS721160 MZW721160 MQA721160 MGE721160 LWI721160 LMM721160 LCQ721160 KSU721160 KIY721160 JZC721160 JPG721160 JFK721160 IVO721160 ILS721160 IBW721160 HSA721160 HIE721160 GYI721160 GOM721160 GEQ721160 FUU721160 FKY721160 FBC721160 ERG721160 EHK721160 DXO721160 DNS721160 DDW721160 CUA721160 CKE721160 CAI721160 BQM721160 BGQ721160 AWU721160 AMY721160 ADC721160 TG721160 JK721160 O721160 WVW655624 WMA655624 WCE655624 VSI655624 VIM655624 UYQ655624 UOU655624 UEY655624 TVC655624 TLG655624 TBK655624 SRO655624 SHS655624 RXW655624 ROA655624 REE655624 QUI655624 QKM655624 QAQ655624 PQU655624 PGY655624 OXC655624 ONG655624 ODK655624 NTO655624 NJS655624 MZW655624 MQA655624 MGE655624 LWI655624 LMM655624 LCQ655624 KSU655624 KIY655624 JZC655624 JPG655624 JFK655624 IVO655624 ILS655624 IBW655624 HSA655624 HIE655624 GYI655624 GOM655624 GEQ655624 FUU655624 FKY655624 FBC655624 ERG655624 EHK655624 DXO655624 DNS655624 DDW655624 CUA655624 CKE655624 CAI655624 BQM655624 BGQ655624 AWU655624 AMY655624 ADC655624 TG655624 JK655624 O655624 WVW590088 WMA590088 WCE590088 VSI590088 VIM590088 UYQ590088 UOU590088 UEY590088 TVC590088 TLG590088 TBK590088 SRO590088 SHS590088 RXW590088 ROA590088 REE590088 QUI590088 QKM590088 QAQ590088 PQU590088 PGY590088 OXC590088 ONG590088 ODK590088 NTO590088 NJS590088 MZW590088 MQA590088 MGE590088 LWI590088 LMM590088 LCQ590088 KSU590088 KIY590088 JZC590088 JPG590088 JFK590088 IVO590088 ILS590088 IBW590088 HSA590088 HIE590088 GYI590088 GOM590088 GEQ590088 FUU590088 FKY590088 FBC590088 ERG590088 EHK590088 DXO590088 DNS590088 DDW590088 CUA590088 CKE590088 CAI590088 BQM590088 BGQ590088 AWU590088 AMY590088 ADC590088 TG590088 JK590088 O590088 WVW524552 WMA524552 WCE524552 VSI524552 VIM524552 UYQ524552 UOU524552 UEY524552 TVC524552 TLG524552 TBK524552 SRO524552 SHS524552 RXW524552 ROA524552 REE524552 QUI524552 QKM524552 QAQ524552 PQU524552 PGY524552 OXC524552 ONG524552 ODK524552 NTO524552 NJS524552 MZW524552 MQA524552 MGE524552 LWI524552 LMM524552 LCQ524552 KSU524552 KIY524552 JZC524552 JPG524552 JFK524552 IVO524552 ILS524552 IBW524552 HSA524552 HIE524552 GYI524552 GOM524552 GEQ524552 FUU524552 FKY524552 FBC524552 ERG524552 EHK524552 DXO524552 DNS524552 DDW524552 CUA524552 CKE524552 CAI524552 BQM524552 BGQ524552 AWU524552 AMY524552 ADC524552 TG524552 JK524552 O524552 WVW459016 WMA459016 WCE459016 VSI459016 VIM459016 UYQ459016 UOU459016 UEY459016 TVC459016 TLG459016 TBK459016 SRO459016 SHS459016 RXW459016 ROA459016 REE459016 QUI459016 QKM459016 QAQ459016 PQU459016 PGY459016 OXC459016 ONG459016 ODK459016 NTO459016 NJS459016 MZW459016 MQA459016 MGE459016 LWI459016 LMM459016 LCQ459016 KSU459016 KIY459016 JZC459016 JPG459016 JFK459016 IVO459016 ILS459016 IBW459016 HSA459016 HIE459016 GYI459016 GOM459016 GEQ459016 FUU459016 FKY459016 FBC459016 ERG459016 EHK459016 DXO459016 DNS459016 DDW459016 CUA459016 CKE459016 CAI459016 BQM459016 BGQ459016 AWU459016 AMY459016 ADC459016 TG459016 JK459016 O459016 WVW393480 WMA393480 WCE393480 VSI393480 VIM393480 UYQ393480 UOU393480 UEY393480 TVC393480 TLG393480 TBK393480 SRO393480 SHS393480 RXW393480 ROA393480 REE393480 QUI393480 QKM393480 QAQ393480 PQU393480 PGY393480 OXC393480 ONG393480 ODK393480 NTO393480 NJS393480 MZW393480 MQA393480 MGE393480 LWI393480 LMM393480 LCQ393480 KSU393480 KIY393480 JZC393480 JPG393480 JFK393480 IVO393480 ILS393480 IBW393480 HSA393480 HIE393480 GYI393480 GOM393480 GEQ393480 FUU393480 FKY393480 FBC393480 ERG393480 EHK393480 DXO393480 DNS393480 DDW393480 CUA393480 CKE393480 CAI393480 BQM393480 BGQ393480 AWU393480 AMY393480 ADC393480 TG393480 JK393480 O393480 WVW327944 WMA327944 WCE327944 VSI327944 VIM327944 UYQ327944 UOU327944 UEY327944 TVC327944 TLG327944 TBK327944 SRO327944 SHS327944 RXW327944 ROA327944 REE327944 QUI327944 QKM327944 QAQ327944 PQU327944 PGY327944 OXC327944 ONG327944 ODK327944 NTO327944 NJS327944 MZW327944 MQA327944 MGE327944 LWI327944 LMM327944 LCQ327944 KSU327944 KIY327944 JZC327944 JPG327944 JFK327944 IVO327944 ILS327944 IBW327944 HSA327944 HIE327944 GYI327944 GOM327944 GEQ327944 FUU327944 FKY327944 FBC327944 ERG327944 EHK327944 DXO327944 DNS327944 DDW327944 CUA327944 CKE327944 CAI327944 BQM327944 BGQ327944 AWU327944 AMY327944 ADC327944 TG327944 JK327944 O327944 WVW262408 WMA262408 WCE262408 VSI262408 VIM262408 UYQ262408 UOU262408 UEY262408 TVC262408 TLG262408 TBK262408 SRO262408 SHS262408 RXW262408 ROA262408 REE262408 QUI262408 QKM262408 QAQ262408 PQU262408 PGY262408 OXC262408 ONG262408 ODK262408 NTO262408 NJS262408 MZW262408 MQA262408 MGE262408 LWI262408 LMM262408 LCQ262408 KSU262408 KIY262408 JZC262408 JPG262408 JFK262408 IVO262408 ILS262408 IBW262408 HSA262408 HIE262408 GYI262408 GOM262408 GEQ262408 FUU262408 FKY262408 FBC262408 ERG262408 EHK262408 DXO262408 DNS262408 DDW262408 CUA262408 CKE262408 CAI262408 BQM262408 BGQ262408 AWU262408 AMY262408 ADC262408 TG262408 JK262408 O262408 WVW196872 WMA196872 WCE196872 VSI196872 VIM196872 UYQ196872 UOU196872 UEY196872 TVC196872 TLG196872 TBK196872 SRO196872 SHS196872 RXW196872 ROA196872 REE196872 QUI196872 QKM196872 QAQ196872 PQU196872 PGY196872 OXC196872 ONG196872 ODK196872 NTO196872 NJS196872 MZW196872 MQA196872 MGE196872 LWI196872 LMM196872 LCQ196872 KSU196872 KIY196872 JZC196872 JPG196872 JFK196872 IVO196872 ILS196872 IBW196872 HSA196872 HIE196872 GYI196872 GOM196872 GEQ196872 FUU196872 FKY196872 FBC196872 ERG196872 EHK196872 DXO196872 DNS196872 DDW196872 CUA196872 CKE196872 CAI196872 BQM196872 BGQ196872 AWU196872 AMY196872 ADC196872 TG196872 JK196872 O196872 WVW131336 WMA131336 WCE131336 VSI131336 VIM131336 UYQ131336 UOU131336 UEY131336 TVC131336 TLG131336 TBK131336 SRO131336 SHS131336 RXW131336 ROA131336 REE131336 QUI131336 QKM131336 QAQ131336 PQU131336 PGY131336 OXC131336 ONG131336 ODK131336 NTO131336 NJS131336 MZW131336 MQA131336 MGE131336 LWI131336 LMM131336 LCQ131336 KSU131336 KIY131336 JZC131336 JPG131336 JFK131336 IVO131336 ILS131336 IBW131336 HSA131336 HIE131336 GYI131336 GOM131336 GEQ131336 FUU131336 FKY131336 FBC131336 ERG131336 EHK131336 DXO131336 DNS131336 DDW131336 CUA131336 CKE131336 CAI131336 BQM131336 BGQ131336 AWU131336 AMY131336 ADC131336 TG131336 JK131336 O131336 WVW65800 WMA65800 WCE65800 VSI65800 VIM65800 UYQ65800 UOU65800 UEY65800 TVC65800 TLG65800 TBK65800 SRO65800 SHS65800 RXW65800 ROA65800 REE65800 QUI65800 QKM65800 QAQ65800 PQU65800 PGY65800 OXC65800 ONG65800 ODK65800 NTO65800 NJS65800 MZW65800 MQA65800 MGE65800 LWI65800 LMM65800 LCQ65800 KSU65800 KIY65800 JZC65800 JPG65800 JFK65800 IVO65800 ILS65800 IBW65800 HSA65800 HIE65800 GYI65800 GOM65800 GEQ65800 FUU65800 FKY65800 FBC65800 ERG65800 EHK65800 DXO65800 DNS65800 DDW65800 CUA65800 CKE65800 CAI65800 BQM65800 BGQ65800 AWU65800 AMY65800 ADC65800 TG65800 JK65800 O65800 WVW983432:WVW983434 WMA983432:WMA983434 WCE983432:WCE983434 VSI983432:VSI983434 VIM983432:VIM983434 UYQ983432:UYQ983434 UOU983432:UOU983434 UEY983432:UEY983434 TVC983432:TVC983434 TLG983432:TLG983434 TBK983432:TBK983434 SRO983432:SRO983434 SHS983432:SHS983434 RXW983432:RXW983434 ROA983432:ROA983434 REE983432:REE983434 QUI983432:QUI983434 QKM983432:QKM983434 QAQ983432:QAQ983434 PQU983432:PQU983434 PGY983432:PGY983434 OXC983432:OXC983434 ONG983432:ONG983434 ODK983432:ODK983434 NTO983432:NTO983434 NJS983432:NJS983434 MZW983432:MZW983434 MQA983432:MQA983434 MGE983432:MGE983434 LWI983432:LWI983434 LMM983432:LMM983434 LCQ983432:LCQ983434 KSU983432:KSU983434 KIY983432:KIY983434 JZC983432:JZC983434 JPG983432:JPG983434 JFK983432:JFK983434 IVO983432:IVO983434 ILS983432:ILS983434 IBW983432:IBW983434 HSA983432:HSA983434 HIE983432:HIE983434 GYI983432:GYI983434 GOM983432:GOM983434 GEQ983432:GEQ983434 FUU983432:FUU983434 FKY983432:FKY983434 FBC983432:FBC983434 ERG983432:ERG983434 EHK983432:EHK983434 DXO983432:DXO983434 DNS983432:DNS983434 DDW983432:DDW983434 CUA983432:CUA983434 CKE983432:CKE983434 CAI983432:CAI983434 BQM983432:BQM983434 BGQ983432:BGQ983434 AWU983432:AWU983434 AMY983432:AMY983434 ADC983432:ADC983434 TG983432:TG983434 JK983432:JK983434 O983432:O983434 WVW917896:WVW917898 WMA917896:WMA917898 WCE917896:WCE917898 VSI917896:VSI917898 VIM917896:VIM917898 UYQ917896:UYQ917898 UOU917896:UOU917898 UEY917896:UEY917898 TVC917896:TVC917898 TLG917896:TLG917898 TBK917896:TBK917898 SRO917896:SRO917898 SHS917896:SHS917898 RXW917896:RXW917898 ROA917896:ROA917898 REE917896:REE917898 QUI917896:QUI917898 QKM917896:QKM917898 QAQ917896:QAQ917898 PQU917896:PQU917898 PGY917896:PGY917898 OXC917896:OXC917898 ONG917896:ONG917898 ODK917896:ODK917898 NTO917896:NTO917898 NJS917896:NJS917898 MZW917896:MZW917898 MQA917896:MQA917898 MGE917896:MGE917898 LWI917896:LWI917898 LMM917896:LMM917898 LCQ917896:LCQ917898 KSU917896:KSU917898 KIY917896:KIY917898 JZC917896:JZC917898 JPG917896:JPG917898 JFK917896:JFK917898 IVO917896:IVO917898 ILS917896:ILS917898 IBW917896:IBW917898 HSA917896:HSA917898 HIE917896:HIE917898 GYI917896:GYI917898 GOM917896:GOM917898 GEQ917896:GEQ917898 FUU917896:FUU917898 FKY917896:FKY917898 FBC917896:FBC917898 ERG917896:ERG917898 EHK917896:EHK917898 DXO917896:DXO917898 DNS917896:DNS917898 DDW917896:DDW917898 CUA917896:CUA917898 CKE917896:CKE917898 CAI917896:CAI917898 BQM917896:BQM917898 BGQ917896:BGQ917898 AWU917896:AWU917898 AMY917896:AMY917898 ADC917896:ADC917898 TG917896:TG917898 JK917896:JK917898 O917896:O917898 WVW852360:WVW852362 WMA852360:WMA852362 WCE852360:WCE852362 VSI852360:VSI852362 VIM852360:VIM852362 UYQ852360:UYQ852362 UOU852360:UOU852362 UEY852360:UEY852362 TVC852360:TVC852362 TLG852360:TLG852362 TBK852360:TBK852362 SRO852360:SRO852362 SHS852360:SHS852362 RXW852360:RXW852362 ROA852360:ROA852362 REE852360:REE852362 QUI852360:QUI852362 QKM852360:QKM852362 QAQ852360:QAQ852362 PQU852360:PQU852362 PGY852360:PGY852362 OXC852360:OXC852362 ONG852360:ONG852362 ODK852360:ODK852362 NTO852360:NTO852362 NJS852360:NJS852362 MZW852360:MZW852362 MQA852360:MQA852362 MGE852360:MGE852362 LWI852360:LWI852362 LMM852360:LMM852362 LCQ852360:LCQ852362 KSU852360:KSU852362 KIY852360:KIY852362 JZC852360:JZC852362 JPG852360:JPG852362 JFK852360:JFK852362 IVO852360:IVO852362 ILS852360:ILS852362 IBW852360:IBW852362 HSA852360:HSA852362 HIE852360:HIE852362 GYI852360:GYI852362 GOM852360:GOM852362 GEQ852360:GEQ852362 FUU852360:FUU852362 FKY852360:FKY852362 FBC852360:FBC852362 ERG852360:ERG852362 EHK852360:EHK852362 DXO852360:DXO852362 DNS852360:DNS852362 DDW852360:DDW852362 CUA852360:CUA852362 CKE852360:CKE852362 CAI852360:CAI852362 BQM852360:BQM852362 BGQ852360:BGQ852362 AWU852360:AWU852362 AMY852360:AMY852362 ADC852360:ADC852362 TG852360:TG852362 JK852360:JK852362 O852360:O852362 WVW786824:WVW786826 WMA786824:WMA786826 WCE786824:WCE786826 VSI786824:VSI786826 VIM786824:VIM786826 UYQ786824:UYQ786826 UOU786824:UOU786826 UEY786824:UEY786826 TVC786824:TVC786826 TLG786824:TLG786826 TBK786824:TBK786826 SRO786824:SRO786826 SHS786824:SHS786826 RXW786824:RXW786826 ROA786824:ROA786826 REE786824:REE786826 QUI786824:QUI786826 QKM786824:QKM786826 QAQ786824:QAQ786826 PQU786824:PQU786826 PGY786824:PGY786826 OXC786824:OXC786826 ONG786824:ONG786826 ODK786824:ODK786826 NTO786824:NTO786826 NJS786824:NJS786826 MZW786824:MZW786826 MQA786824:MQA786826 MGE786824:MGE786826 LWI786824:LWI786826 LMM786824:LMM786826 LCQ786824:LCQ786826 KSU786824:KSU786826 KIY786824:KIY786826 JZC786824:JZC786826 JPG786824:JPG786826 JFK786824:JFK786826 IVO786824:IVO786826 ILS786824:ILS786826 IBW786824:IBW786826 HSA786824:HSA786826 HIE786824:HIE786826 GYI786824:GYI786826 GOM786824:GOM786826 GEQ786824:GEQ786826 FUU786824:FUU786826 FKY786824:FKY786826 FBC786824:FBC786826 ERG786824:ERG786826 EHK786824:EHK786826 DXO786824:DXO786826 DNS786824:DNS786826 DDW786824:DDW786826 CUA786824:CUA786826 CKE786824:CKE786826 CAI786824:CAI786826 BQM786824:BQM786826 BGQ786824:BGQ786826 AWU786824:AWU786826 AMY786824:AMY786826 ADC786824:ADC786826 TG786824:TG786826 JK786824:JK786826 O786824:O786826 WVW721288:WVW721290 WMA721288:WMA721290 WCE721288:WCE721290 VSI721288:VSI721290 VIM721288:VIM721290 UYQ721288:UYQ721290 UOU721288:UOU721290 UEY721288:UEY721290 TVC721288:TVC721290 TLG721288:TLG721290 TBK721288:TBK721290 SRO721288:SRO721290 SHS721288:SHS721290 RXW721288:RXW721290 ROA721288:ROA721290 REE721288:REE721290 QUI721288:QUI721290 QKM721288:QKM721290 QAQ721288:QAQ721290 PQU721288:PQU721290 PGY721288:PGY721290 OXC721288:OXC721290 ONG721288:ONG721290 ODK721288:ODK721290 NTO721288:NTO721290 NJS721288:NJS721290 MZW721288:MZW721290 MQA721288:MQA721290 MGE721288:MGE721290 LWI721288:LWI721290 LMM721288:LMM721290 LCQ721288:LCQ721290 KSU721288:KSU721290 KIY721288:KIY721290 JZC721288:JZC721290 JPG721288:JPG721290 JFK721288:JFK721290 IVO721288:IVO721290 ILS721288:ILS721290 IBW721288:IBW721290 HSA721288:HSA721290 HIE721288:HIE721290 GYI721288:GYI721290 GOM721288:GOM721290 GEQ721288:GEQ721290 FUU721288:FUU721290 FKY721288:FKY721290 FBC721288:FBC721290 ERG721288:ERG721290 EHK721288:EHK721290 DXO721288:DXO721290 DNS721288:DNS721290 DDW721288:DDW721290 CUA721288:CUA721290 CKE721288:CKE721290 CAI721288:CAI721290 BQM721288:BQM721290 BGQ721288:BGQ721290 AWU721288:AWU721290 AMY721288:AMY721290 ADC721288:ADC721290 TG721288:TG721290 JK721288:JK721290 O721288:O721290 WVW655752:WVW655754 WMA655752:WMA655754 WCE655752:WCE655754 VSI655752:VSI655754 VIM655752:VIM655754 UYQ655752:UYQ655754 UOU655752:UOU655754 UEY655752:UEY655754 TVC655752:TVC655754 TLG655752:TLG655754 TBK655752:TBK655754 SRO655752:SRO655754 SHS655752:SHS655754 RXW655752:RXW655754 ROA655752:ROA655754 REE655752:REE655754 QUI655752:QUI655754 QKM655752:QKM655754 QAQ655752:QAQ655754 PQU655752:PQU655754 PGY655752:PGY655754 OXC655752:OXC655754 ONG655752:ONG655754 ODK655752:ODK655754 NTO655752:NTO655754 NJS655752:NJS655754 MZW655752:MZW655754 MQA655752:MQA655754 MGE655752:MGE655754 LWI655752:LWI655754 LMM655752:LMM655754 LCQ655752:LCQ655754 KSU655752:KSU655754 KIY655752:KIY655754 JZC655752:JZC655754 JPG655752:JPG655754 JFK655752:JFK655754 IVO655752:IVO655754 ILS655752:ILS655754 IBW655752:IBW655754 HSA655752:HSA655754 HIE655752:HIE655754 GYI655752:GYI655754 GOM655752:GOM655754 GEQ655752:GEQ655754 FUU655752:FUU655754 FKY655752:FKY655754 FBC655752:FBC655754 ERG655752:ERG655754 EHK655752:EHK655754 DXO655752:DXO655754 DNS655752:DNS655754 DDW655752:DDW655754 CUA655752:CUA655754 CKE655752:CKE655754 CAI655752:CAI655754 BQM655752:BQM655754 BGQ655752:BGQ655754 AWU655752:AWU655754 AMY655752:AMY655754 ADC655752:ADC655754 TG655752:TG655754 JK655752:JK655754 O655752:O655754 WVW590216:WVW590218 WMA590216:WMA590218 WCE590216:WCE590218 VSI590216:VSI590218 VIM590216:VIM590218 UYQ590216:UYQ590218 UOU590216:UOU590218 UEY590216:UEY590218 TVC590216:TVC590218 TLG590216:TLG590218 TBK590216:TBK590218 SRO590216:SRO590218 SHS590216:SHS590218 RXW590216:RXW590218 ROA590216:ROA590218 REE590216:REE590218 QUI590216:QUI590218 QKM590216:QKM590218 QAQ590216:QAQ590218 PQU590216:PQU590218 PGY590216:PGY590218 OXC590216:OXC590218 ONG590216:ONG590218 ODK590216:ODK590218 NTO590216:NTO590218 NJS590216:NJS590218 MZW590216:MZW590218 MQA590216:MQA590218 MGE590216:MGE590218 LWI590216:LWI590218 LMM590216:LMM590218 LCQ590216:LCQ590218 KSU590216:KSU590218 KIY590216:KIY590218 JZC590216:JZC590218 JPG590216:JPG590218 JFK590216:JFK590218 IVO590216:IVO590218 ILS590216:ILS590218 IBW590216:IBW590218 HSA590216:HSA590218 HIE590216:HIE590218 GYI590216:GYI590218 GOM590216:GOM590218 GEQ590216:GEQ590218 FUU590216:FUU590218 FKY590216:FKY590218 FBC590216:FBC590218 ERG590216:ERG590218 EHK590216:EHK590218 DXO590216:DXO590218 DNS590216:DNS590218 DDW590216:DDW590218 CUA590216:CUA590218 CKE590216:CKE590218 CAI590216:CAI590218 BQM590216:BQM590218 BGQ590216:BGQ590218 AWU590216:AWU590218 AMY590216:AMY590218 ADC590216:ADC590218 TG590216:TG590218 JK590216:JK590218 O590216:O590218 WVW524680:WVW524682 WMA524680:WMA524682 WCE524680:WCE524682 VSI524680:VSI524682 VIM524680:VIM524682 UYQ524680:UYQ524682 UOU524680:UOU524682 UEY524680:UEY524682 TVC524680:TVC524682 TLG524680:TLG524682 TBK524680:TBK524682 SRO524680:SRO524682 SHS524680:SHS524682 RXW524680:RXW524682 ROA524680:ROA524682 REE524680:REE524682 QUI524680:QUI524682 QKM524680:QKM524682 QAQ524680:QAQ524682 PQU524680:PQU524682 PGY524680:PGY524682 OXC524680:OXC524682 ONG524680:ONG524682 ODK524680:ODK524682 NTO524680:NTO524682 NJS524680:NJS524682 MZW524680:MZW524682 MQA524680:MQA524682 MGE524680:MGE524682 LWI524680:LWI524682 LMM524680:LMM524682 LCQ524680:LCQ524682 KSU524680:KSU524682 KIY524680:KIY524682 JZC524680:JZC524682 JPG524680:JPG524682 JFK524680:JFK524682 IVO524680:IVO524682 ILS524680:ILS524682 IBW524680:IBW524682 HSA524680:HSA524682 HIE524680:HIE524682 GYI524680:GYI524682 GOM524680:GOM524682 GEQ524680:GEQ524682 FUU524680:FUU524682 FKY524680:FKY524682 FBC524680:FBC524682 ERG524680:ERG524682 EHK524680:EHK524682 DXO524680:DXO524682 DNS524680:DNS524682 DDW524680:DDW524682 CUA524680:CUA524682 CKE524680:CKE524682 CAI524680:CAI524682 BQM524680:BQM524682 BGQ524680:BGQ524682 AWU524680:AWU524682 AMY524680:AMY524682 ADC524680:ADC524682 TG524680:TG524682 JK524680:JK524682 O524680:O524682 WVW459144:WVW459146 WMA459144:WMA459146 WCE459144:WCE459146 VSI459144:VSI459146 VIM459144:VIM459146 UYQ459144:UYQ459146 UOU459144:UOU459146 UEY459144:UEY459146 TVC459144:TVC459146 TLG459144:TLG459146 TBK459144:TBK459146 SRO459144:SRO459146 SHS459144:SHS459146 RXW459144:RXW459146 ROA459144:ROA459146 REE459144:REE459146 QUI459144:QUI459146 QKM459144:QKM459146 QAQ459144:QAQ459146 PQU459144:PQU459146 PGY459144:PGY459146 OXC459144:OXC459146 ONG459144:ONG459146 ODK459144:ODK459146 NTO459144:NTO459146 NJS459144:NJS459146 MZW459144:MZW459146 MQA459144:MQA459146 MGE459144:MGE459146 LWI459144:LWI459146 LMM459144:LMM459146 LCQ459144:LCQ459146 KSU459144:KSU459146 KIY459144:KIY459146 JZC459144:JZC459146 JPG459144:JPG459146 JFK459144:JFK459146 IVO459144:IVO459146 ILS459144:ILS459146 IBW459144:IBW459146 HSA459144:HSA459146 HIE459144:HIE459146 GYI459144:GYI459146 GOM459144:GOM459146 GEQ459144:GEQ459146 FUU459144:FUU459146 FKY459144:FKY459146 FBC459144:FBC459146 ERG459144:ERG459146 EHK459144:EHK459146 DXO459144:DXO459146 DNS459144:DNS459146 DDW459144:DDW459146 CUA459144:CUA459146 CKE459144:CKE459146 CAI459144:CAI459146 BQM459144:BQM459146 BGQ459144:BGQ459146 AWU459144:AWU459146 AMY459144:AMY459146 ADC459144:ADC459146 TG459144:TG459146 JK459144:JK459146 O459144:O459146 WVW393608:WVW393610 WMA393608:WMA393610 WCE393608:WCE393610 VSI393608:VSI393610 VIM393608:VIM393610 UYQ393608:UYQ393610 UOU393608:UOU393610 UEY393608:UEY393610 TVC393608:TVC393610 TLG393608:TLG393610 TBK393608:TBK393610 SRO393608:SRO393610 SHS393608:SHS393610 RXW393608:RXW393610 ROA393608:ROA393610 REE393608:REE393610 QUI393608:QUI393610 QKM393608:QKM393610 QAQ393608:QAQ393610 PQU393608:PQU393610 PGY393608:PGY393610 OXC393608:OXC393610 ONG393608:ONG393610 ODK393608:ODK393610 NTO393608:NTO393610 NJS393608:NJS393610 MZW393608:MZW393610 MQA393608:MQA393610 MGE393608:MGE393610 LWI393608:LWI393610 LMM393608:LMM393610 LCQ393608:LCQ393610 KSU393608:KSU393610 KIY393608:KIY393610 JZC393608:JZC393610 JPG393608:JPG393610 JFK393608:JFK393610 IVO393608:IVO393610 ILS393608:ILS393610 IBW393608:IBW393610 HSA393608:HSA393610 HIE393608:HIE393610 GYI393608:GYI393610 GOM393608:GOM393610 GEQ393608:GEQ393610 FUU393608:FUU393610 FKY393608:FKY393610 FBC393608:FBC393610 ERG393608:ERG393610 EHK393608:EHK393610 DXO393608:DXO393610 DNS393608:DNS393610 DDW393608:DDW393610 CUA393608:CUA393610 CKE393608:CKE393610 CAI393608:CAI393610 BQM393608:BQM393610 BGQ393608:BGQ393610 AWU393608:AWU393610 AMY393608:AMY393610 ADC393608:ADC393610 TG393608:TG393610 JK393608:JK393610 O393608:O393610 WVW328072:WVW328074 WMA328072:WMA328074 WCE328072:WCE328074 VSI328072:VSI328074 VIM328072:VIM328074 UYQ328072:UYQ328074 UOU328072:UOU328074 UEY328072:UEY328074 TVC328072:TVC328074 TLG328072:TLG328074 TBK328072:TBK328074 SRO328072:SRO328074 SHS328072:SHS328074 RXW328072:RXW328074 ROA328072:ROA328074 REE328072:REE328074 QUI328072:QUI328074 QKM328072:QKM328074 QAQ328072:QAQ328074 PQU328072:PQU328074 PGY328072:PGY328074 OXC328072:OXC328074 ONG328072:ONG328074 ODK328072:ODK328074 NTO328072:NTO328074 NJS328072:NJS328074 MZW328072:MZW328074 MQA328072:MQA328074 MGE328072:MGE328074 LWI328072:LWI328074 LMM328072:LMM328074 LCQ328072:LCQ328074 KSU328072:KSU328074 KIY328072:KIY328074 JZC328072:JZC328074 JPG328072:JPG328074 JFK328072:JFK328074 IVO328072:IVO328074 ILS328072:ILS328074 IBW328072:IBW328074 HSA328072:HSA328074 HIE328072:HIE328074 GYI328072:GYI328074 GOM328072:GOM328074 GEQ328072:GEQ328074 FUU328072:FUU328074 FKY328072:FKY328074 FBC328072:FBC328074 ERG328072:ERG328074 EHK328072:EHK328074 DXO328072:DXO328074 DNS328072:DNS328074 DDW328072:DDW328074 CUA328072:CUA328074 CKE328072:CKE328074 CAI328072:CAI328074 BQM328072:BQM328074 BGQ328072:BGQ328074 AWU328072:AWU328074 AMY328072:AMY328074 ADC328072:ADC328074 TG328072:TG328074 JK328072:JK328074 O328072:O328074 WVW262536:WVW262538 WMA262536:WMA262538 WCE262536:WCE262538 VSI262536:VSI262538 VIM262536:VIM262538 UYQ262536:UYQ262538 UOU262536:UOU262538 UEY262536:UEY262538 TVC262536:TVC262538 TLG262536:TLG262538 TBK262536:TBK262538 SRO262536:SRO262538 SHS262536:SHS262538 RXW262536:RXW262538 ROA262536:ROA262538 REE262536:REE262538 QUI262536:QUI262538 QKM262536:QKM262538 QAQ262536:QAQ262538 PQU262536:PQU262538 PGY262536:PGY262538 OXC262536:OXC262538 ONG262536:ONG262538 ODK262536:ODK262538 NTO262536:NTO262538 NJS262536:NJS262538 MZW262536:MZW262538 MQA262536:MQA262538 MGE262536:MGE262538 LWI262536:LWI262538 LMM262536:LMM262538 LCQ262536:LCQ262538 KSU262536:KSU262538 KIY262536:KIY262538 JZC262536:JZC262538 JPG262536:JPG262538 JFK262536:JFK262538 IVO262536:IVO262538 ILS262536:ILS262538 IBW262536:IBW262538 HSA262536:HSA262538 HIE262536:HIE262538 GYI262536:GYI262538 GOM262536:GOM262538 GEQ262536:GEQ262538 FUU262536:FUU262538 FKY262536:FKY262538 FBC262536:FBC262538 ERG262536:ERG262538 EHK262536:EHK262538 DXO262536:DXO262538 DNS262536:DNS262538 DDW262536:DDW262538 CUA262536:CUA262538 CKE262536:CKE262538 CAI262536:CAI262538 BQM262536:BQM262538 BGQ262536:BGQ262538 AWU262536:AWU262538 AMY262536:AMY262538 ADC262536:ADC262538 TG262536:TG262538 JK262536:JK262538 O262536:O262538 WVW197000:WVW197002 WMA197000:WMA197002 WCE197000:WCE197002 VSI197000:VSI197002 VIM197000:VIM197002 UYQ197000:UYQ197002 UOU197000:UOU197002 UEY197000:UEY197002 TVC197000:TVC197002 TLG197000:TLG197002 TBK197000:TBK197002 SRO197000:SRO197002 SHS197000:SHS197002 RXW197000:RXW197002 ROA197000:ROA197002 REE197000:REE197002 QUI197000:QUI197002 QKM197000:QKM197002 QAQ197000:QAQ197002 PQU197000:PQU197002 PGY197000:PGY197002 OXC197000:OXC197002 ONG197000:ONG197002 ODK197000:ODK197002 NTO197000:NTO197002 NJS197000:NJS197002 MZW197000:MZW197002 MQA197000:MQA197002 MGE197000:MGE197002 LWI197000:LWI197002 LMM197000:LMM197002 LCQ197000:LCQ197002 KSU197000:KSU197002 KIY197000:KIY197002 JZC197000:JZC197002 JPG197000:JPG197002 JFK197000:JFK197002 IVO197000:IVO197002 ILS197000:ILS197002 IBW197000:IBW197002 HSA197000:HSA197002 HIE197000:HIE197002 GYI197000:GYI197002 GOM197000:GOM197002 GEQ197000:GEQ197002 FUU197000:FUU197002 FKY197000:FKY197002 FBC197000:FBC197002 ERG197000:ERG197002 EHK197000:EHK197002 DXO197000:DXO197002 DNS197000:DNS197002 DDW197000:DDW197002 CUA197000:CUA197002 CKE197000:CKE197002 CAI197000:CAI197002 BQM197000:BQM197002 BGQ197000:BGQ197002 AWU197000:AWU197002 AMY197000:AMY197002 ADC197000:ADC197002 TG197000:TG197002 JK197000:JK197002 O197000:O197002 WVW131464:WVW131466 WMA131464:WMA131466 WCE131464:WCE131466 VSI131464:VSI131466 VIM131464:VIM131466 UYQ131464:UYQ131466 UOU131464:UOU131466 UEY131464:UEY131466 TVC131464:TVC131466 TLG131464:TLG131466 TBK131464:TBK131466 SRO131464:SRO131466 SHS131464:SHS131466 RXW131464:RXW131466 ROA131464:ROA131466 REE131464:REE131466 QUI131464:QUI131466 QKM131464:QKM131466 QAQ131464:QAQ131466 PQU131464:PQU131466 PGY131464:PGY131466 OXC131464:OXC131466 ONG131464:ONG131466 ODK131464:ODK131466 NTO131464:NTO131466 NJS131464:NJS131466 MZW131464:MZW131466 MQA131464:MQA131466 MGE131464:MGE131466 LWI131464:LWI131466 LMM131464:LMM131466 LCQ131464:LCQ131466 KSU131464:KSU131466 KIY131464:KIY131466 JZC131464:JZC131466 JPG131464:JPG131466 JFK131464:JFK131466 IVO131464:IVO131466 ILS131464:ILS131466 IBW131464:IBW131466 HSA131464:HSA131466 HIE131464:HIE131466 GYI131464:GYI131466 GOM131464:GOM131466 GEQ131464:GEQ131466 FUU131464:FUU131466 FKY131464:FKY131466 FBC131464:FBC131466 ERG131464:ERG131466 EHK131464:EHK131466 DXO131464:DXO131466 DNS131464:DNS131466 DDW131464:DDW131466 CUA131464:CUA131466 CKE131464:CKE131466 CAI131464:CAI131466 BQM131464:BQM131466 BGQ131464:BGQ131466 AWU131464:AWU131466 AMY131464:AMY131466 ADC131464:ADC131466 TG131464:TG131466 JK131464:JK131466 O131464:O131466 WVW65928:WVW65930 WMA65928:WMA65930 WCE65928:WCE65930 VSI65928:VSI65930 VIM65928:VIM65930 UYQ65928:UYQ65930 UOU65928:UOU65930 UEY65928:UEY65930 TVC65928:TVC65930 TLG65928:TLG65930 TBK65928:TBK65930 SRO65928:SRO65930 SHS65928:SHS65930 RXW65928:RXW65930 ROA65928:ROA65930 REE65928:REE65930 QUI65928:QUI65930 QKM65928:QKM65930 QAQ65928:QAQ65930 PQU65928:PQU65930 PGY65928:PGY65930 OXC65928:OXC65930 ONG65928:ONG65930 ODK65928:ODK65930 NTO65928:NTO65930 NJS65928:NJS65930 MZW65928:MZW65930 MQA65928:MQA65930 MGE65928:MGE65930 LWI65928:LWI65930 LMM65928:LMM65930 LCQ65928:LCQ65930 KSU65928:KSU65930 KIY65928:KIY65930 JZC65928:JZC65930 JPG65928:JPG65930 JFK65928:JFK65930 IVO65928:IVO65930 ILS65928:ILS65930 IBW65928:IBW65930 HSA65928:HSA65930 HIE65928:HIE65930 GYI65928:GYI65930 GOM65928:GOM65930 GEQ65928:GEQ65930 FUU65928:FUU65930 FKY65928:FKY65930 FBC65928:FBC65930 ERG65928:ERG65930 EHK65928:EHK65930 DXO65928:DXO65930 DNS65928:DNS65930 DDW65928:DDW65930 CUA65928:CUA65930 CKE65928:CKE65930 CAI65928:CAI65930 BQM65928:BQM65930 BGQ65928:BGQ65930 AWU65928:AWU65930 AMY65928:AMY65930 ADC65928:ADC65930 TG65928:TG65930 JK65928:JK65930 WVW139:WVW141 WMA139:WMA141 WCE139:WCE141 VSI139:VSI141 VIM139:VIM141 UYQ139:UYQ141 UOU139:UOU141 UEY139:UEY141 TVC139:TVC141 TLG139:TLG141 TBK139:TBK141 SRO139:SRO141 SHS139:SHS141 RXW139:RXW141 ROA139:ROA141 REE139:REE141 QUI139:QUI141 QKM139:QKM141 QAQ139:QAQ141 PQU139:PQU141 PGY139:PGY141 OXC139:OXC141 ONG139:ONG141 ODK139:ODK141 NTO139:NTO141 NJS139:NJS141 MZW139:MZW141 MQA139:MQA141 MGE139:MGE141 LWI139:LWI141 LMM139:LMM141 LCQ139:LCQ141 KSU139:KSU141 KIY139:KIY141 JZC139:JZC141 JPG139:JPG141 JFK139:JFK141 IVO139:IVO141 ILS139:ILS141 IBW139:IBW141 HSA139:HSA141 HIE139:HIE141 GYI139:GYI141 GOM139:GOM141 GEQ139:GEQ141 FUU139:FUU141 FKY139:FKY141 FBC139:FBC141 ERG139:ERG141 EHK139:EHK141 DXO139:DXO141 DNS139:DNS141 DDW139:DDW141 CUA139:CUA141 CKE139:CKE141 CAI139:CAI141 BQM139:BQM141 BGQ139:BGQ141 AWU139:AWU141 AMY139:AMY141 ADC139:ADC141 TG139:TG141 JK139:JK141 O139:O141 O12 JK12 TG12 ADC12 AMY12 AWU12 BGQ12 BQM12 CAI12 CKE12 CUA12 DDW12 DNS12 DXO12 EHK12 ERG12 FBC12 FKY12 FUU12 GEQ12 GOM12 GYI12 HIE12 HSA12 IBW12 ILS12 IVO12 JFK12 JPG12 JZC12 KIY12 KSU12 LCQ12 LMM12 LWI12 MGE12 MQA12 MZW12 NJS12 NTO12 ODK12 ONG12 OXC12 PGY12 PQU12 QAQ12 QKM12 QUI12 REE12 ROA12 RXW12 SHS12 SRO12 TBK12 TLG12 TVC12 UEY12 UOU12 UYQ12 VIM12 VSI12 WCE12 WMA12 WVW12">
      <formula1>0</formula1>
      <formula2>1</formula2>
    </dataValidation>
    <dataValidation type="whole" operator="greaterThanOrEqual" allowBlank="1" showInputMessage="1" showErrorMessage="1" sqref="WVW983547 WMA983547 WCE983547 VSI983547 VIM983547 UYQ983547 UOU983547 UEY983547 TVC983547 TLG983547 TBK983547 SRO983547 SHS983547 RXW983547 ROA983547 REE983547 QUI983547 QKM983547 QAQ983547 PQU983547 PGY983547 OXC983547 ONG983547 ODK983547 NTO983547 NJS983547 MZW983547 MQA983547 MGE983547 LWI983547 LMM983547 LCQ983547 KSU983547 KIY983547 JZC983547 JPG983547 JFK983547 IVO983547 ILS983547 IBW983547 HSA983547 HIE983547 GYI983547 GOM983547 GEQ983547 FUU983547 FKY983547 FBC983547 ERG983547 EHK983547 DXO983547 DNS983547 DDW983547 CUA983547 CKE983547 CAI983547 BQM983547 BGQ983547 AWU983547 AMY983547 ADC983547 TG983547 JK983547 O983547 WVW918011 WMA918011 WCE918011 VSI918011 VIM918011 UYQ918011 UOU918011 UEY918011 TVC918011 TLG918011 TBK918011 SRO918011 SHS918011 RXW918011 ROA918011 REE918011 QUI918011 QKM918011 QAQ918011 PQU918011 PGY918011 OXC918011 ONG918011 ODK918011 NTO918011 NJS918011 MZW918011 MQA918011 MGE918011 LWI918011 LMM918011 LCQ918011 KSU918011 KIY918011 JZC918011 JPG918011 JFK918011 IVO918011 ILS918011 IBW918011 HSA918011 HIE918011 GYI918011 GOM918011 GEQ918011 FUU918011 FKY918011 FBC918011 ERG918011 EHK918011 DXO918011 DNS918011 DDW918011 CUA918011 CKE918011 CAI918011 BQM918011 BGQ918011 AWU918011 AMY918011 ADC918011 TG918011 JK918011 O918011 WVW852475 WMA852475 WCE852475 VSI852475 VIM852475 UYQ852475 UOU852475 UEY852475 TVC852475 TLG852475 TBK852475 SRO852475 SHS852475 RXW852475 ROA852475 REE852475 QUI852475 QKM852475 QAQ852475 PQU852475 PGY852475 OXC852475 ONG852475 ODK852475 NTO852475 NJS852475 MZW852475 MQA852475 MGE852475 LWI852475 LMM852475 LCQ852475 KSU852475 KIY852475 JZC852475 JPG852475 JFK852475 IVO852475 ILS852475 IBW852475 HSA852475 HIE852475 GYI852475 GOM852475 GEQ852475 FUU852475 FKY852475 FBC852475 ERG852475 EHK852475 DXO852475 DNS852475 DDW852475 CUA852475 CKE852475 CAI852475 BQM852475 BGQ852475 AWU852475 AMY852475 ADC852475 TG852475 JK852475 O852475 WVW786939 WMA786939 WCE786939 VSI786939 VIM786939 UYQ786939 UOU786939 UEY786939 TVC786939 TLG786939 TBK786939 SRO786939 SHS786939 RXW786939 ROA786939 REE786939 QUI786939 QKM786939 QAQ786939 PQU786939 PGY786939 OXC786939 ONG786939 ODK786939 NTO786939 NJS786939 MZW786939 MQA786939 MGE786939 LWI786939 LMM786939 LCQ786939 KSU786939 KIY786939 JZC786939 JPG786939 JFK786939 IVO786939 ILS786939 IBW786939 HSA786939 HIE786939 GYI786939 GOM786939 GEQ786939 FUU786939 FKY786939 FBC786939 ERG786939 EHK786939 DXO786939 DNS786939 DDW786939 CUA786939 CKE786939 CAI786939 BQM786939 BGQ786939 AWU786939 AMY786939 ADC786939 TG786939 JK786939 O786939 WVW721403 WMA721403 WCE721403 VSI721403 VIM721403 UYQ721403 UOU721403 UEY721403 TVC721403 TLG721403 TBK721403 SRO721403 SHS721403 RXW721403 ROA721403 REE721403 QUI721403 QKM721403 QAQ721403 PQU721403 PGY721403 OXC721403 ONG721403 ODK721403 NTO721403 NJS721403 MZW721403 MQA721403 MGE721403 LWI721403 LMM721403 LCQ721403 KSU721403 KIY721403 JZC721403 JPG721403 JFK721403 IVO721403 ILS721403 IBW721403 HSA721403 HIE721403 GYI721403 GOM721403 GEQ721403 FUU721403 FKY721403 FBC721403 ERG721403 EHK721403 DXO721403 DNS721403 DDW721403 CUA721403 CKE721403 CAI721403 BQM721403 BGQ721403 AWU721403 AMY721403 ADC721403 TG721403 JK721403 O721403 WVW655867 WMA655867 WCE655867 VSI655867 VIM655867 UYQ655867 UOU655867 UEY655867 TVC655867 TLG655867 TBK655867 SRO655867 SHS655867 RXW655867 ROA655867 REE655867 QUI655867 QKM655867 QAQ655867 PQU655867 PGY655867 OXC655867 ONG655867 ODK655867 NTO655867 NJS655867 MZW655867 MQA655867 MGE655867 LWI655867 LMM655867 LCQ655867 KSU655867 KIY655867 JZC655867 JPG655867 JFK655867 IVO655867 ILS655867 IBW655867 HSA655867 HIE655867 GYI655867 GOM655867 GEQ655867 FUU655867 FKY655867 FBC655867 ERG655867 EHK655867 DXO655867 DNS655867 DDW655867 CUA655867 CKE655867 CAI655867 BQM655867 BGQ655867 AWU655867 AMY655867 ADC655867 TG655867 JK655867 O655867 WVW590331 WMA590331 WCE590331 VSI590331 VIM590331 UYQ590331 UOU590331 UEY590331 TVC590331 TLG590331 TBK590331 SRO590331 SHS590331 RXW590331 ROA590331 REE590331 QUI590331 QKM590331 QAQ590331 PQU590331 PGY590331 OXC590331 ONG590331 ODK590331 NTO590331 NJS590331 MZW590331 MQA590331 MGE590331 LWI590331 LMM590331 LCQ590331 KSU590331 KIY590331 JZC590331 JPG590331 JFK590331 IVO590331 ILS590331 IBW590331 HSA590331 HIE590331 GYI590331 GOM590331 GEQ590331 FUU590331 FKY590331 FBC590331 ERG590331 EHK590331 DXO590331 DNS590331 DDW590331 CUA590331 CKE590331 CAI590331 BQM590331 BGQ590331 AWU590331 AMY590331 ADC590331 TG590331 JK590331 O590331 WVW524795 WMA524795 WCE524795 VSI524795 VIM524795 UYQ524795 UOU524795 UEY524795 TVC524795 TLG524795 TBK524795 SRO524795 SHS524795 RXW524795 ROA524795 REE524795 QUI524795 QKM524795 QAQ524795 PQU524795 PGY524795 OXC524795 ONG524795 ODK524795 NTO524795 NJS524795 MZW524795 MQA524795 MGE524795 LWI524795 LMM524795 LCQ524795 KSU524795 KIY524795 JZC524795 JPG524795 JFK524795 IVO524795 ILS524795 IBW524795 HSA524795 HIE524795 GYI524795 GOM524795 GEQ524795 FUU524795 FKY524795 FBC524795 ERG524795 EHK524795 DXO524795 DNS524795 DDW524795 CUA524795 CKE524795 CAI524795 BQM524795 BGQ524795 AWU524795 AMY524795 ADC524795 TG524795 JK524795 O524795 WVW459259 WMA459259 WCE459259 VSI459259 VIM459259 UYQ459259 UOU459259 UEY459259 TVC459259 TLG459259 TBK459259 SRO459259 SHS459259 RXW459259 ROA459259 REE459259 QUI459259 QKM459259 QAQ459259 PQU459259 PGY459259 OXC459259 ONG459259 ODK459259 NTO459259 NJS459259 MZW459259 MQA459259 MGE459259 LWI459259 LMM459259 LCQ459259 KSU459259 KIY459259 JZC459259 JPG459259 JFK459259 IVO459259 ILS459259 IBW459259 HSA459259 HIE459259 GYI459259 GOM459259 GEQ459259 FUU459259 FKY459259 FBC459259 ERG459259 EHK459259 DXO459259 DNS459259 DDW459259 CUA459259 CKE459259 CAI459259 BQM459259 BGQ459259 AWU459259 AMY459259 ADC459259 TG459259 JK459259 O459259 WVW393723 WMA393723 WCE393723 VSI393723 VIM393723 UYQ393723 UOU393723 UEY393723 TVC393723 TLG393723 TBK393723 SRO393723 SHS393723 RXW393723 ROA393723 REE393723 QUI393723 QKM393723 QAQ393723 PQU393723 PGY393723 OXC393723 ONG393723 ODK393723 NTO393723 NJS393723 MZW393723 MQA393723 MGE393723 LWI393723 LMM393723 LCQ393723 KSU393723 KIY393723 JZC393723 JPG393723 JFK393723 IVO393723 ILS393723 IBW393723 HSA393723 HIE393723 GYI393723 GOM393723 GEQ393723 FUU393723 FKY393723 FBC393723 ERG393723 EHK393723 DXO393723 DNS393723 DDW393723 CUA393723 CKE393723 CAI393723 BQM393723 BGQ393723 AWU393723 AMY393723 ADC393723 TG393723 JK393723 O393723 WVW328187 WMA328187 WCE328187 VSI328187 VIM328187 UYQ328187 UOU328187 UEY328187 TVC328187 TLG328187 TBK328187 SRO328187 SHS328187 RXW328187 ROA328187 REE328187 QUI328187 QKM328187 QAQ328187 PQU328187 PGY328187 OXC328187 ONG328187 ODK328187 NTO328187 NJS328187 MZW328187 MQA328187 MGE328187 LWI328187 LMM328187 LCQ328187 KSU328187 KIY328187 JZC328187 JPG328187 JFK328187 IVO328187 ILS328187 IBW328187 HSA328187 HIE328187 GYI328187 GOM328187 GEQ328187 FUU328187 FKY328187 FBC328187 ERG328187 EHK328187 DXO328187 DNS328187 DDW328187 CUA328187 CKE328187 CAI328187 BQM328187 BGQ328187 AWU328187 AMY328187 ADC328187 TG328187 JK328187 O328187 WVW262651 WMA262651 WCE262651 VSI262651 VIM262651 UYQ262651 UOU262651 UEY262651 TVC262651 TLG262651 TBK262651 SRO262651 SHS262651 RXW262651 ROA262651 REE262651 QUI262651 QKM262651 QAQ262651 PQU262651 PGY262651 OXC262651 ONG262651 ODK262651 NTO262651 NJS262651 MZW262651 MQA262651 MGE262651 LWI262651 LMM262651 LCQ262651 KSU262651 KIY262651 JZC262651 JPG262651 JFK262651 IVO262651 ILS262651 IBW262651 HSA262651 HIE262651 GYI262651 GOM262651 GEQ262651 FUU262651 FKY262651 FBC262651 ERG262651 EHK262651 DXO262651 DNS262651 DDW262651 CUA262651 CKE262651 CAI262651 BQM262651 BGQ262651 AWU262651 AMY262651 ADC262651 TG262651 JK262651 O262651 WVW197115 WMA197115 WCE197115 VSI197115 VIM197115 UYQ197115 UOU197115 UEY197115 TVC197115 TLG197115 TBK197115 SRO197115 SHS197115 RXW197115 ROA197115 REE197115 QUI197115 QKM197115 QAQ197115 PQU197115 PGY197115 OXC197115 ONG197115 ODK197115 NTO197115 NJS197115 MZW197115 MQA197115 MGE197115 LWI197115 LMM197115 LCQ197115 KSU197115 KIY197115 JZC197115 JPG197115 JFK197115 IVO197115 ILS197115 IBW197115 HSA197115 HIE197115 GYI197115 GOM197115 GEQ197115 FUU197115 FKY197115 FBC197115 ERG197115 EHK197115 DXO197115 DNS197115 DDW197115 CUA197115 CKE197115 CAI197115 BQM197115 BGQ197115 AWU197115 AMY197115 ADC197115 TG197115 JK197115 O197115 WVW131579 WMA131579 WCE131579 VSI131579 VIM131579 UYQ131579 UOU131579 UEY131579 TVC131579 TLG131579 TBK131579 SRO131579 SHS131579 RXW131579 ROA131579 REE131579 QUI131579 QKM131579 QAQ131579 PQU131579 PGY131579 OXC131579 ONG131579 ODK131579 NTO131579 NJS131579 MZW131579 MQA131579 MGE131579 LWI131579 LMM131579 LCQ131579 KSU131579 KIY131579 JZC131579 JPG131579 JFK131579 IVO131579 ILS131579 IBW131579 HSA131579 HIE131579 GYI131579 GOM131579 GEQ131579 FUU131579 FKY131579 FBC131579 ERG131579 EHK131579 DXO131579 DNS131579 DDW131579 CUA131579 CKE131579 CAI131579 BQM131579 BGQ131579 AWU131579 AMY131579 ADC131579 TG131579 JK131579 O131579 WVW66043 WMA66043 WCE66043 VSI66043 VIM66043 UYQ66043 UOU66043 UEY66043 TVC66043 TLG66043 TBK66043 SRO66043 SHS66043 RXW66043 ROA66043 REE66043 QUI66043 QKM66043 QAQ66043 PQU66043 PGY66043 OXC66043 ONG66043 ODK66043 NTO66043 NJS66043 MZW66043 MQA66043 MGE66043 LWI66043 LMM66043 LCQ66043 KSU66043 KIY66043 JZC66043 JPG66043 JFK66043 IVO66043 ILS66043 IBW66043 HSA66043 HIE66043 GYI66043 GOM66043 GEQ66043 FUU66043 FKY66043 FBC66043 ERG66043 EHK66043 DXO66043 DNS66043 DDW66043 CUA66043 CKE66043 CAI66043 BQM66043 BGQ66043 AWU66043 AMY66043 ADC66043 TG66043 JK66043 O66043 WVR983530:WVR983539 WLV983530:WLV983539 WBZ983530:WBZ983539 VSD983530:VSD983539 VIH983530:VIH983539 UYL983530:UYL983539 UOP983530:UOP983539 UET983530:UET983539 TUX983530:TUX983539 TLB983530:TLB983539 TBF983530:TBF983539 SRJ983530:SRJ983539 SHN983530:SHN983539 RXR983530:RXR983539 RNV983530:RNV983539 RDZ983530:RDZ983539 QUD983530:QUD983539 QKH983530:QKH983539 QAL983530:QAL983539 PQP983530:PQP983539 PGT983530:PGT983539 OWX983530:OWX983539 ONB983530:ONB983539 ODF983530:ODF983539 NTJ983530:NTJ983539 NJN983530:NJN983539 MZR983530:MZR983539 MPV983530:MPV983539 MFZ983530:MFZ983539 LWD983530:LWD983539 LMH983530:LMH983539 LCL983530:LCL983539 KSP983530:KSP983539 KIT983530:KIT983539 JYX983530:JYX983539 JPB983530:JPB983539 JFF983530:JFF983539 IVJ983530:IVJ983539 ILN983530:ILN983539 IBR983530:IBR983539 HRV983530:HRV983539 HHZ983530:HHZ983539 GYD983530:GYD983539 GOH983530:GOH983539 GEL983530:GEL983539 FUP983530:FUP983539 FKT983530:FKT983539 FAX983530:FAX983539 ERB983530:ERB983539 EHF983530:EHF983539 DXJ983530:DXJ983539 DNN983530:DNN983539 DDR983530:DDR983539 CTV983530:CTV983539 CJZ983530:CJZ983539 CAD983530:CAD983539 BQH983530:BQH983539 BGL983530:BGL983539 AWP983530:AWP983539 AMT983530:AMT983539 ACX983530:ACX983539 TB983530:TB983539 JF983530:JF983539 J983530:J983539 WVR917994:WVR918003 WLV917994:WLV918003 WBZ917994:WBZ918003 VSD917994:VSD918003 VIH917994:VIH918003 UYL917994:UYL918003 UOP917994:UOP918003 UET917994:UET918003 TUX917994:TUX918003 TLB917994:TLB918003 TBF917994:TBF918003 SRJ917994:SRJ918003 SHN917994:SHN918003 RXR917994:RXR918003 RNV917994:RNV918003 RDZ917994:RDZ918003 QUD917994:QUD918003 QKH917994:QKH918003 QAL917994:QAL918003 PQP917994:PQP918003 PGT917994:PGT918003 OWX917994:OWX918003 ONB917994:ONB918003 ODF917994:ODF918003 NTJ917994:NTJ918003 NJN917994:NJN918003 MZR917994:MZR918003 MPV917994:MPV918003 MFZ917994:MFZ918003 LWD917994:LWD918003 LMH917994:LMH918003 LCL917994:LCL918003 KSP917994:KSP918003 KIT917994:KIT918003 JYX917994:JYX918003 JPB917994:JPB918003 JFF917994:JFF918003 IVJ917994:IVJ918003 ILN917994:ILN918003 IBR917994:IBR918003 HRV917994:HRV918003 HHZ917994:HHZ918003 GYD917994:GYD918003 GOH917994:GOH918003 GEL917994:GEL918003 FUP917994:FUP918003 FKT917994:FKT918003 FAX917994:FAX918003 ERB917994:ERB918003 EHF917994:EHF918003 DXJ917994:DXJ918003 DNN917994:DNN918003 DDR917994:DDR918003 CTV917994:CTV918003 CJZ917994:CJZ918003 CAD917994:CAD918003 BQH917994:BQH918003 BGL917994:BGL918003 AWP917994:AWP918003 AMT917994:AMT918003 ACX917994:ACX918003 TB917994:TB918003 JF917994:JF918003 J917994:J918003 WVR852458:WVR852467 WLV852458:WLV852467 WBZ852458:WBZ852467 VSD852458:VSD852467 VIH852458:VIH852467 UYL852458:UYL852467 UOP852458:UOP852467 UET852458:UET852467 TUX852458:TUX852467 TLB852458:TLB852467 TBF852458:TBF852467 SRJ852458:SRJ852467 SHN852458:SHN852467 RXR852458:RXR852467 RNV852458:RNV852467 RDZ852458:RDZ852467 QUD852458:QUD852467 QKH852458:QKH852467 QAL852458:QAL852467 PQP852458:PQP852467 PGT852458:PGT852467 OWX852458:OWX852467 ONB852458:ONB852467 ODF852458:ODF852467 NTJ852458:NTJ852467 NJN852458:NJN852467 MZR852458:MZR852467 MPV852458:MPV852467 MFZ852458:MFZ852467 LWD852458:LWD852467 LMH852458:LMH852467 LCL852458:LCL852467 KSP852458:KSP852467 KIT852458:KIT852467 JYX852458:JYX852467 JPB852458:JPB852467 JFF852458:JFF852467 IVJ852458:IVJ852467 ILN852458:ILN852467 IBR852458:IBR852467 HRV852458:HRV852467 HHZ852458:HHZ852467 GYD852458:GYD852467 GOH852458:GOH852467 GEL852458:GEL852467 FUP852458:FUP852467 FKT852458:FKT852467 FAX852458:FAX852467 ERB852458:ERB852467 EHF852458:EHF852467 DXJ852458:DXJ852467 DNN852458:DNN852467 DDR852458:DDR852467 CTV852458:CTV852467 CJZ852458:CJZ852467 CAD852458:CAD852467 BQH852458:BQH852467 BGL852458:BGL852467 AWP852458:AWP852467 AMT852458:AMT852467 ACX852458:ACX852467 TB852458:TB852467 JF852458:JF852467 J852458:J852467 WVR786922:WVR786931 WLV786922:WLV786931 WBZ786922:WBZ786931 VSD786922:VSD786931 VIH786922:VIH786931 UYL786922:UYL786931 UOP786922:UOP786931 UET786922:UET786931 TUX786922:TUX786931 TLB786922:TLB786931 TBF786922:TBF786931 SRJ786922:SRJ786931 SHN786922:SHN786931 RXR786922:RXR786931 RNV786922:RNV786931 RDZ786922:RDZ786931 QUD786922:QUD786931 QKH786922:QKH786931 QAL786922:QAL786931 PQP786922:PQP786931 PGT786922:PGT786931 OWX786922:OWX786931 ONB786922:ONB786931 ODF786922:ODF786931 NTJ786922:NTJ786931 NJN786922:NJN786931 MZR786922:MZR786931 MPV786922:MPV786931 MFZ786922:MFZ786931 LWD786922:LWD786931 LMH786922:LMH786931 LCL786922:LCL786931 KSP786922:KSP786931 KIT786922:KIT786931 JYX786922:JYX786931 JPB786922:JPB786931 JFF786922:JFF786931 IVJ786922:IVJ786931 ILN786922:ILN786931 IBR786922:IBR786931 HRV786922:HRV786931 HHZ786922:HHZ786931 GYD786922:GYD786931 GOH786922:GOH786931 GEL786922:GEL786931 FUP786922:FUP786931 FKT786922:FKT786931 FAX786922:FAX786931 ERB786922:ERB786931 EHF786922:EHF786931 DXJ786922:DXJ786931 DNN786922:DNN786931 DDR786922:DDR786931 CTV786922:CTV786931 CJZ786922:CJZ786931 CAD786922:CAD786931 BQH786922:BQH786931 BGL786922:BGL786931 AWP786922:AWP786931 AMT786922:AMT786931 ACX786922:ACX786931 TB786922:TB786931 JF786922:JF786931 J786922:J786931 WVR721386:WVR721395 WLV721386:WLV721395 WBZ721386:WBZ721395 VSD721386:VSD721395 VIH721386:VIH721395 UYL721386:UYL721395 UOP721386:UOP721395 UET721386:UET721395 TUX721386:TUX721395 TLB721386:TLB721395 TBF721386:TBF721395 SRJ721386:SRJ721395 SHN721386:SHN721395 RXR721386:RXR721395 RNV721386:RNV721395 RDZ721386:RDZ721395 QUD721386:QUD721395 QKH721386:QKH721395 QAL721386:QAL721395 PQP721386:PQP721395 PGT721386:PGT721395 OWX721386:OWX721395 ONB721386:ONB721395 ODF721386:ODF721395 NTJ721386:NTJ721395 NJN721386:NJN721395 MZR721386:MZR721395 MPV721386:MPV721395 MFZ721386:MFZ721395 LWD721386:LWD721395 LMH721386:LMH721395 LCL721386:LCL721395 KSP721386:KSP721395 KIT721386:KIT721395 JYX721386:JYX721395 JPB721386:JPB721395 JFF721386:JFF721395 IVJ721386:IVJ721395 ILN721386:ILN721395 IBR721386:IBR721395 HRV721386:HRV721395 HHZ721386:HHZ721395 GYD721386:GYD721395 GOH721386:GOH721395 GEL721386:GEL721395 FUP721386:FUP721395 FKT721386:FKT721395 FAX721386:FAX721395 ERB721386:ERB721395 EHF721386:EHF721395 DXJ721386:DXJ721395 DNN721386:DNN721395 DDR721386:DDR721395 CTV721386:CTV721395 CJZ721386:CJZ721395 CAD721386:CAD721395 BQH721386:BQH721395 BGL721386:BGL721395 AWP721386:AWP721395 AMT721386:AMT721395 ACX721386:ACX721395 TB721386:TB721395 JF721386:JF721395 J721386:J721395 WVR655850:WVR655859 WLV655850:WLV655859 WBZ655850:WBZ655859 VSD655850:VSD655859 VIH655850:VIH655859 UYL655850:UYL655859 UOP655850:UOP655859 UET655850:UET655859 TUX655850:TUX655859 TLB655850:TLB655859 TBF655850:TBF655859 SRJ655850:SRJ655859 SHN655850:SHN655859 RXR655850:RXR655859 RNV655850:RNV655859 RDZ655850:RDZ655859 QUD655850:QUD655859 QKH655850:QKH655859 QAL655850:QAL655859 PQP655850:PQP655859 PGT655850:PGT655859 OWX655850:OWX655859 ONB655850:ONB655859 ODF655850:ODF655859 NTJ655850:NTJ655859 NJN655850:NJN655859 MZR655850:MZR655859 MPV655850:MPV655859 MFZ655850:MFZ655859 LWD655850:LWD655859 LMH655850:LMH655859 LCL655850:LCL655859 KSP655850:KSP655859 KIT655850:KIT655859 JYX655850:JYX655859 JPB655850:JPB655859 JFF655850:JFF655859 IVJ655850:IVJ655859 ILN655850:ILN655859 IBR655850:IBR655859 HRV655850:HRV655859 HHZ655850:HHZ655859 GYD655850:GYD655859 GOH655850:GOH655859 GEL655850:GEL655859 FUP655850:FUP655859 FKT655850:FKT655859 FAX655850:FAX655859 ERB655850:ERB655859 EHF655850:EHF655859 DXJ655850:DXJ655859 DNN655850:DNN655859 DDR655850:DDR655859 CTV655850:CTV655859 CJZ655850:CJZ655859 CAD655850:CAD655859 BQH655850:BQH655859 BGL655850:BGL655859 AWP655850:AWP655859 AMT655850:AMT655859 ACX655850:ACX655859 TB655850:TB655859 JF655850:JF655859 J655850:J655859 WVR590314:WVR590323 WLV590314:WLV590323 WBZ590314:WBZ590323 VSD590314:VSD590323 VIH590314:VIH590323 UYL590314:UYL590323 UOP590314:UOP590323 UET590314:UET590323 TUX590314:TUX590323 TLB590314:TLB590323 TBF590314:TBF590323 SRJ590314:SRJ590323 SHN590314:SHN590323 RXR590314:RXR590323 RNV590314:RNV590323 RDZ590314:RDZ590323 QUD590314:QUD590323 QKH590314:QKH590323 QAL590314:QAL590323 PQP590314:PQP590323 PGT590314:PGT590323 OWX590314:OWX590323 ONB590314:ONB590323 ODF590314:ODF590323 NTJ590314:NTJ590323 NJN590314:NJN590323 MZR590314:MZR590323 MPV590314:MPV590323 MFZ590314:MFZ590323 LWD590314:LWD590323 LMH590314:LMH590323 LCL590314:LCL590323 KSP590314:KSP590323 KIT590314:KIT590323 JYX590314:JYX590323 JPB590314:JPB590323 JFF590314:JFF590323 IVJ590314:IVJ590323 ILN590314:ILN590323 IBR590314:IBR590323 HRV590314:HRV590323 HHZ590314:HHZ590323 GYD590314:GYD590323 GOH590314:GOH590323 GEL590314:GEL590323 FUP590314:FUP590323 FKT590314:FKT590323 FAX590314:FAX590323 ERB590314:ERB590323 EHF590314:EHF590323 DXJ590314:DXJ590323 DNN590314:DNN590323 DDR590314:DDR590323 CTV590314:CTV590323 CJZ590314:CJZ590323 CAD590314:CAD590323 BQH590314:BQH590323 BGL590314:BGL590323 AWP590314:AWP590323 AMT590314:AMT590323 ACX590314:ACX590323 TB590314:TB590323 JF590314:JF590323 J590314:J590323 WVR524778:WVR524787 WLV524778:WLV524787 WBZ524778:WBZ524787 VSD524778:VSD524787 VIH524778:VIH524787 UYL524778:UYL524787 UOP524778:UOP524787 UET524778:UET524787 TUX524778:TUX524787 TLB524778:TLB524787 TBF524778:TBF524787 SRJ524778:SRJ524787 SHN524778:SHN524787 RXR524778:RXR524787 RNV524778:RNV524787 RDZ524778:RDZ524787 QUD524778:QUD524787 QKH524778:QKH524787 QAL524778:QAL524787 PQP524778:PQP524787 PGT524778:PGT524787 OWX524778:OWX524787 ONB524778:ONB524787 ODF524778:ODF524787 NTJ524778:NTJ524787 NJN524778:NJN524787 MZR524778:MZR524787 MPV524778:MPV524787 MFZ524778:MFZ524787 LWD524778:LWD524787 LMH524778:LMH524787 LCL524778:LCL524787 KSP524778:KSP524787 KIT524778:KIT524787 JYX524778:JYX524787 JPB524778:JPB524787 JFF524778:JFF524787 IVJ524778:IVJ524787 ILN524778:ILN524787 IBR524778:IBR524787 HRV524778:HRV524787 HHZ524778:HHZ524787 GYD524778:GYD524787 GOH524778:GOH524787 GEL524778:GEL524787 FUP524778:FUP524787 FKT524778:FKT524787 FAX524778:FAX524787 ERB524778:ERB524787 EHF524778:EHF524787 DXJ524778:DXJ524787 DNN524778:DNN524787 DDR524778:DDR524787 CTV524778:CTV524787 CJZ524778:CJZ524787 CAD524778:CAD524787 BQH524778:BQH524787 BGL524778:BGL524787 AWP524778:AWP524787 AMT524778:AMT524787 ACX524778:ACX524787 TB524778:TB524787 JF524778:JF524787 J524778:J524787 WVR459242:WVR459251 WLV459242:WLV459251 WBZ459242:WBZ459251 VSD459242:VSD459251 VIH459242:VIH459251 UYL459242:UYL459251 UOP459242:UOP459251 UET459242:UET459251 TUX459242:TUX459251 TLB459242:TLB459251 TBF459242:TBF459251 SRJ459242:SRJ459251 SHN459242:SHN459251 RXR459242:RXR459251 RNV459242:RNV459251 RDZ459242:RDZ459251 QUD459242:QUD459251 QKH459242:QKH459251 QAL459242:QAL459251 PQP459242:PQP459251 PGT459242:PGT459251 OWX459242:OWX459251 ONB459242:ONB459251 ODF459242:ODF459251 NTJ459242:NTJ459251 NJN459242:NJN459251 MZR459242:MZR459251 MPV459242:MPV459251 MFZ459242:MFZ459251 LWD459242:LWD459251 LMH459242:LMH459251 LCL459242:LCL459251 KSP459242:KSP459251 KIT459242:KIT459251 JYX459242:JYX459251 JPB459242:JPB459251 JFF459242:JFF459251 IVJ459242:IVJ459251 ILN459242:ILN459251 IBR459242:IBR459251 HRV459242:HRV459251 HHZ459242:HHZ459251 GYD459242:GYD459251 GOH459242:GOH459251 GEL459242:GEL459251 FUP459242:FUP459251 FKT459242:FKT459251 FAX459242:FAX459251 ERB459242:ERB459251 EHF459242:EHF459251 DXJ459242:DXJ459251 DNN459242:DNN459251 DDR459242:DDR459251 CTV459242:CTV459251 CJZ459242:CJZ459251 CAD459242:CAD459251 BQH459242:BQH459251 BGL459242:BGL459251 AWP459242:AWP459251 AMT459242:AMT459251 ACX459242:ACX459251 TB459242:TB459251 JF459242:JF459251 J459242:J459251 WVR393706:WVR393715 WLV393706:WLV393715 WBZ393706:WBZ393715 VSD393706:VSD393715 VIH393706:VIH393715 UYL393706:UYL393715 UOP393706:UOP393715 UET393706:UET393715 TUX393706:TUX393715 TLB393706:TLB393715 TBF393706:TBF393715 SRJ393706:SRJ393715 SHN393706:SHN393715 RXR393706:RXR393715 RNV393706:RNV393715 RDZ393706:RDZ393715 QUD393706:QUD393715 QKH393706:QKH393715 QAL393706:QAL393715 PQP393706:PQP393715 PGT393706:PGT393715 OWX393706:OWX393715 ONB393706:ONB393715 ODF393706:ODF393715 NTJ393706:NTJ393715 NJN393706:NJN393715 MZR393706:MZR393715 MPV393706:MPV393715 MFZ393706:MFZ393715 LWD393706:LWD393715 LMH393706:LMH393715 LCL393706:LCL393715 KSP393706:KSP393715 KIT393706:KIT393715 JYX393706:JYX393715 JPB393706:JPB393715 JFF393706:JFF393715 IVJ393706:IVJ393715 ILN393706:ILN393715 IBR393706:IBR393715 HRV393706:HRV393715 HHZ393706:HHZ393715 GYD393706:GYD393715 GOH393706:GOH393715 GEL393706:GEL393715 FUP393706:FUP393715 FKT393706:FKT393715 FAX393706:FAX393715 ERB393706:ERB393715 EHF393706:EHF393715 DXJ393706:DXJ393715 DNN393706:DNN393715 DDR393706:DDR393715 CTV393706:CTV393715 CJZ393706:CJZ393715 CAD393706:CAD393715 BQH393706:BQH393715 BGL393706:BGL393715 AWP393706:AWP393715 AMT393706:AMT393715 ACX393706:ACX393715 TB393706:TB393715 JF393706:JF393715 J393706:J393715 WVR328170:WVR328179 WLV328170:WLV328179 WBZ328170:WBZ328179 VSD328170:VSD328179 VIH328170:VIH328179 UYL328170:UYL328179 UOP328170:UOP328179 UET328170:UET328179 TUX328170:TUX328179 TLB328170:TLB328179 TBF328170:TBF328179 SRJ328170:SRJ328179 SHN328170:SHN328179 RXR328170:RXR328179 RNV328170:RNV328179 RDZ328170:RDZ328179 QUD328170:QUD328179 QKH328170:QKH328179 QAL328170:QAL328179 PQP328170:PQP328179 PGT328170:PGT328179 OWX328170:OWX328179 ONB328170:ONB328179 ODF328170:ODF328179 NTJ328170:NTJ328179 NJN328170:NJN328179 MZR328170:MZR328179 MPV328170:MPV328179 MFZ328170:MFZ328179 LWD328170:LWD328179 LMH328170:LMH328179 LCL328170:LCL328179 KSP328170:KSP328179 KIT328170:KIT328179 JYX328170:JYX328179 JPB328170:JPB328179 JFF328170:JFF328179 IVJ328170:IVJ328179 ILN328170:ILN328179 IBR328170:IBR328179 HRV328170:HRV328179 HHZ328170:HHZ328179 GYD328170:GYD328179 GOH328170:GOH328179 GEL328170:GEL328179 FUP328170:FUP328179 FKT328170:FKT328179 FAX328170:FAX328179 ERB328170:ERB328179 EHF328170:EHF328179 DXJ328170:DXJ328179 DNN328170:DNN328179 DDR328170:DDR328179 CTV328170:CTV328179 CJZ328170:CJZ328179 CAD328170:CAD328179 BQH328170:BQH328179 BGL328170:BGL328179 AWP328170:AWP328179 AMT328170:AMT328179 ACX328170:ACX328179 TB328170:TB328179 JF328170:JF328179 J328170:J328179 WVR262634:WVR262643 WLV262634:WLV262643 WBZ262634:WBZ262643 VSD262634:VSD262643 VIH262634:VIH262643 UYL262634:UYL262643 UOP262634:UOP262643 UET262634:UET262643 TUX262634:TUX262643 TLB262634:TLB262643 TBF262634:TBF262643 SRJ262634:SRJ262643 SHN262634:SHN262643 RXR262634:RXR262643 RNV262634:RNV262643 RDZ262634:RDZ262643 QUD262634:QUD262643 QKH262634:QKH262643 QAL262634:QAL262643 PQP262634:PQP262643 PGT262634:PGT262643 OWX262634:OWX262643 ONB262634:ONB262643 ODF262634:ODF262643 NTJ262634:NTJ262643 NJN262634:NJN262643 MZR262634:MZR262643 MPV262634:MPV262643 MFZ262634:MFZ262643 LWD262634:LWD262643 LMH262634:LMH262643 LCL262634:LCL262643 KSP262634:KSP262643 KIT262634:KIT262643 JYX262634:JYX262643 JPB262634:JPB262643 JFF262634:JFF262643 IVJ262634:IVJ262643 ILN262634:ILN262643 IBR262634:IBR262643 HRV262634:HRV262643 HHZ262634:HHZ262643 GYD262634:GYD262643 GOH262634:GOH262643 GEL262634:GEL262643 FUP262634:FUP262643 FKT262634:FKT262643 FAX262634:FAX262643 ERB262634:ERB262643 EHF262634:EHF262643 DXJ262634:DXJ262643 DNN262634:DNN262643 DDR262634:DDR262643 CTV262634:CTV262643 CJZ262634:CJZ262643 CAD262634:CAD262643 BQH262634:BQH262643 BGL262634:BGL262643 AWP262634:AWP262643 AMT262634:AMT262643 ACX262634:ACX262643 TB262634:TB262643 JF262634:JF262643 J262634:J262643 WVR197098:WVR197107 WLV197098:WLV197107 WBZ197098:WBZ197107 VSD197098:VSD197107 VIH197098:VIH197107 UYL197098:UYL197107 UOP197098:UOP197107 UET197098:UET197107 TUX197098:TUX197107 TLB197098:TLB197107 TBF197098:TBF197107 SRJ197098:SRJ197107 SHN197098:SHN197107 RXR197098:RXR197107 RNV197098:RNV197107 RDZ197098:RDZ197107 QUD197098:QUD197107 QKH197098:QKH197107 QAL197098:QAL197107 PQP197098:PQP197107 PGT197098:PGT197107 OWX197098:OWX197107 ONB197098:ONB197107 ODF197098:ODF197107 NTJ197098:NTJ197107 NJN197098:NJN197107 MZR197098:MZR197107 MPV197098:MPV197107 MFZ197098:MFZ197107 LWD197098:LWD197107 LMH197098:LMH197107 LCL197098:LCL197107 KSP197098:KSP197107 KIT197098:KIT197107 JYX197098:JYX197107 JPB197098:JPB197107 JFF197098:JFF197107 IVJ197098:IVJ197107 ILN197098:ILN197107 IBR197098:IBR197107 HRV197098:HRV197107 HHZ197098:HHZ197107 GYD197098:GYD197107 GOH197098:GOH197107 GEL197098:GEL197107 FUP197098:FUP197107 FKT197098:FKT197107 FAX197098:FAX197107 ERB197098:ERB197107 EHF197098:EHF197107 DXJ197098:DXJ197107 DNN197098:DNN197107 DDR197098:DDR197107 CTV197098:CTV197107 CJZ197098:CJZ197107 CAD197098:CAD197107 BQH197098:BQH197107 BGL197098:BGL197107 AWP197098:AWP197107 AMT197098:AMT197107 ACX197098:ACX197107 TB197098:TB197107 JF197098:JF197107 J197098:J197107 WVR131562:WVR131571 WLV131562:WLV131571 WBZ131562:WBZ131571 VSD131562:VSD131571 VIH131562:VIH131571 UYL131562:UYL131571 UOP131562:UOP131571 UET131562:UET131571 TUX131562:TUX131571 TLB131562:TLB131571 TBF131562:TBF131571 SRJ131562:SRJ131571 SHN131562:SHN131571 RXR131562:RXR131571 RNV131562:RNV131571 RDZ131562:RDZ131571 QUD131562:QUD131571 QKH131562:QKH131571 QAL131562:QAL131571 PQP131562:PQP131571 PGT131562:PGT131571 OWX131562:OWX131571 ONB131562:ONB131571 ODF131562:ODF131571 NTJ131562:NTJ131571 NJN131562:NJN131571 MZR131562:MZR131571 MPV131562:MPV131571 MFZ131562:MFZ131571 LWD131562:LWD131571 LMH131562:LMH131571 LCL131562:LCL131571 KSP131562:KSP131571 KIT131562:KIT131571 JYX131562:JYX131571 JPB131562:JPB131571 JFF131562:JFF131571 IVJ131562:IVJ131571 ILN131562:ILN131571 IBR131562:IBR131571 HRV131562:HRV131571 HHZ131562:HHZ131571 GYD131562:GYD131571 GOH131562:GOH131571 GEL131562:GEL131571 FUP131562:FUP131571 FKT131562:FKT131571 FAX131562:FAX131571 ERB131562:ERB131571 EHF131562:EHF131571 DXJ131562:DXJ131571 DNN131562:DNN131571 DDR131562:DDR131571 CTV131562:CTV131571 CJZ131562:CJZ131571 CAD131562:CAD131571 BQH131562:BQH131571 BGL131562:BGL131571 AWP131562:AWP131571 AMT131562:AMT131571 ACX131562:ACX131571 TB131562:TB131571 JF131562:JF131571 J131562:J131571 WVR66026:WVR66035 WLV66026:WLV66035 WBZ66026:WBZ66035 VSD66026:VSD66035 VIH66026:VIH66035 UYL66026:UYL66035 UOP66026:UOP66035 UET66026:UET66035 TUX66026:TUX66035 TLB66026:TLB66035 TBF66026:TBF66035 SRJ66026:SRJ66035 SHN66026:SHN66035 RXR66026:RXR66035 RNV66026:RNV66035 RDZ66026:RDZ66035 QUD66026:QUD66035 QKH66026:QKH66035 QAL66026:QAL66035 PQP66026:PQP66035 PGT66026:PGT66035 OWX66026:OWX66035 ONB66026:ONB66035 ODF66026:ODF66035 NTJ66026:NTJ66035 NJN66026:NJN66035 MZR66026:MZR66035 MPV66026:MPV66035 MFZ66026:MFZ66035 LWD66026:LWD66035 LMH66026:LMH66035 LCL66026:LCL66035 KSP66026:KSP66035 KIT66026:KIT66035 JYX66026:JYX66035 JPB66026:JPB66035 JFF66026:JFF66035 IVJ66026:IVJ66035 ILN66026:ILN66035 IBR66026:IBR66035 HRV66026:HRV66035 HHZ66026:HHZ66035 GYD66026:GYD66035 GOH66026:GOH66035 GEL66026:GEL66035 FUP66026:FUP66035 FKT66026:FKT66035 FAX66026:FAX66035 ERB66026:ERB66035 EHF66026:EHF66035 DXJ66026:DXJ66035 DNN66026:DNN66035 DDR66026:DDR66035 CTV66026:CTV66035 CJZ66026:CJZ66035 CAD66026:CAD66035 BQH66026:BQH66035 BGL66026:BGL66035 AWP66026:AWP66035 AMT66026:AMT66035 ACX66026:ACX66035 TB66026:TB66035 JF66026:JF66035 J66026:J66035 WVW983523:WVW983525 WMA983523:WMA983525 WCE983523:WCE983525 VSI983523:VSI983525 VIM983523:VIM983525 UYQ983523:UYQ983525 UOU983523:UOU983525 UEY983523:UEY983525 TVC983523:TVC983525 TLG983523:TLG983525 TBK983523:TBK983525 SRO983523:SRO983525 SHS983523:SHS983525 RXW983523:RXW983525 ROA983523:ROA983525 REE983523:REE983525 QUI983523:QUI983525 QKM983523:QKM983525 QAQ983523:QAQ983525 PQU983523:PQU983525 PGY983523:PGY983525 OXC983523:OXC983525 ONG983523:ONG983525 ODK983523:ODK983525 NTO983523:NTO983525 NJS983523:NJS983525 MZW983523:MZW983525 MQA983523:MQA983525 MGE983523:MGE983525 LWI983523:LWI983525 LMM983523:LMM983525 LCQ983523:LCQ983525 KSU983523:KSU983525 KIY983523:KIY983525 JZC983523:JZC983525 JPG983523:JPG983525 JFK983523:JFK983525 IVO983523:IVO983525 ILS983523:ILS983525 IBW983523:IBW983525 HSA983523:HSA983525 HIE983523:HIE983525 GYI983523:GYI983525 GOM983523:GOM983525 GEQ983523:GEQ983525 FUU983523:FUU983525 FKY983523:FKY983525 FBC983523:FBC983525 ERG983523:ERG983525 EHK983523:EHK983525 DXO983523:DXO983525 DNS983523:DNS983525 DDW983523:DDW983525 CUA983523:CUA983525 CKE983523:CKE983525 CAI983523:CAI983525 BQM983523:BQM983525 BGQ983523:BGQ983525 AWU983523:AWU983525 AMY983523:AMY983525 ADC983523:ADC983525 TG983523:TG983525 JK983523:JK983525 O983523:O983525 WVW917987:WVW917989 WMA917987:WMA917989 WCE917987:WCE917989 VSI917987:VSI917989 VIM917987:VIM917989 UYQ917987:UYQ917989 UOU917987:UOU917989 UEY917987:UEY917989 TVC917987:TVC917989 TLG917987:TLG917989 TBK917987:TBK917989 SRO917987:SRO917989 SHS917987:SHS917989 RXW917987:RXW917989 ROA917987:ROA917989 REE917987:REE917989 QUI917987:QUI917989 QKM917987:QKM917989 QAQ917987:QAQ917989 PQU917987:PQU917989 PGY917987:PGY917989 OXC917987:OXC917989 ONG917987:ONG917989 ODK917987:ODK917989 NTO917987:NTO917989 NJS917987:NJS917989 MZW917987:MZW917989 MQA917987:MQA917989 MGE917987:MGE917989 LWI917987:LWI917989 LMM917987:LMM917989 LCQ917987:LCQ917989 KSU917987:KSU917989 KIY917987:KIY917989 JZC917987:JZC917989 JPG917987:JPG917989 JFK917987:JFK917989 IVO917987:IVO917989 ILS917987:ILS917989 IBW917987:IBW917989 HSA917987:HSA917989 HIE917987:HIE917989 GYI917987:GYI917989 GOM917987:GOM917989 GEQ917987:GEQ917989 FUU917987:FUU917989 FKY917987:FKY917989 FBC917987:FBC917989 ERG917987:ERG917989 EHK917987:EHK917989 DXO917987:DXO917989 DNS917987:DNS917989 DDW917987:DDW917989 CUA917987:CUA917989 CKE917987:CKE917989 CAI917987:CAI917989 BQM917987:BQM917989 BGQ917987:BGQ917989 AWU917987:AWU917989 AMY917987:AMY917989 ADC917987:ADC917989 TG917987:TG917989 JK917987:JK917989 O917987:O917989 WVW852451:WVW852453 WMA852451:WMA852453 WCE852451:WCE852453 VSI852451:VSI852453 VIM852451:VIM852453 UYQ852451:UYQ852453 UOU852451:UOU852453 UEY852451:UEY852453 TVC852451:TVC852453 TLG852451:TLG852453 TBK852451:TBK852453 SRO852451:SRO852453 SHS852451:SHS852453 RXW852451:RXW852453 ROA852451:ROA852453 REE852451:REE852453 QUI852451:QUI852453 QKM852451:QKM852453 QAQ852451:QAQ852453 PQU852451:PQU852453 PGY852451:PGY852453 OXC852451:OXC852453 ONG852451:ONG852453 ODK852451:ODK852453 NTO852451:NTO852453 NJS852451:NJS852453 MZW852451:MZW852453 MQA852451:MQA852453 MGE852451:MGE852453 LWI852451:LWI852453 LMM852451:LMM852453 LCQ852451:LCQ852453 KSU852451:KSU852453 KIY852451:KIY852453 JZC852451:JZC852453 JPG852451:JPG852453 JFK852451:JFK852453 IVO852451:IVO852453 ILS852451:ILS852453 IBW852451:IBW852453 HSA852451:HSA852453 HIE852451:HIE852453 GYI852451:GYI852453 GOM852451:GOM852453 GEQ852451:GEQ852453 FUU852451:FUU852453 FKY852451:FKY852453 FBC852451:FBC852453 ERG852451:ERG852453 EHK852451:EHK852453 DXO852451:DXO852453 DNS852451:DNS852453 DDW852451:DDW852453 CUA852451:CUA852453 CKE852451:CKE852453 CAI852451:CAI852453 BQM852451:BQM852453 BGQ852451:BGQ852453 AWU852451:AWU852453 AMY852451:AMY852453 ADC852451:ADC852453 TG852451:TG852453 JK852451:JK852453 O852451:O852453 WVW786915:WVW786917 WMA786915:WMA786917 WCE786915:WCE786917 VSI786915:VSI786917 VIM786915:VIM786917 UYQ786915:UYQ786917 UOU786915:UOU786917 UEY786915:UEY786917 TVC786915:TVC786917 TLG786915:TLG786917 TBK786915:TBK786917 SRO786915:SRO786917 SHS786915:SHS786917 RXW786915:RXW786917 ROA786915:ROA786917 REE786915:REE786917 QUI786915:QUI786917 QKM786915:QKM786917 QAQ786915:QAQ786917 PQU786915:PQU786917 PGY786915:PGY786917 OXC786915:OXC786917 ONG786915:ONG786917 ODK786915:ODK786917 NTO786915:NTO786917 NJS786915:NJS786917 MZW786915:MZW786917 MQA786915:MQA786917 MGE786915:MGE786917 LWI786915:LWI786917 LMM786915:LMM786917 LCQ786915:LCQ786917 KSU786915:KSU786917 KIY786915:KIY786917 JZC786915:JZC786917 JPG786915:JPG786917 JFK786915:JFK786917 IVO786915:IVO786917 ILS786915:ILS786917 IBW786915:IBW786917 HSA786915:HSA786917 HIE786915:HIE786917 GYI786915:GYI786917 GOM786915:GOM786917 GEQ786915:GEQ786917 FUU786915:FUU786917 FKY786915:FKY786917 FBC786915:FBC786917 ERG786915:ERG786917 EHK786915:EHK786917 DXO786915:DXO786917 DNS786915:DNS786917 DDW786915:DDW786917 CUA786915:CUA786917 CKE786915:CKE786917 CAI786915:CAI786917 BQM786915:BQM786917 BGQ786915:BGQ786917 AWU786915:AWU786917 AMY786915:AMY786917 ADC786915:ADC786917 TG786915:TG786917 JK786915:JK786917 O786915:O786917 WVW721379:WVW721381 WMA721379:WMA721381 WCE721379:WCE721381 VSI721379:VSI721381 VIM721379:VIM721381 UYQ721379:UYQ721381 UOU721379:UOU721381 UEY721379:UEY721381 TVC721379:TVC721381 TLG721379:TLG721381 TBK721379:TBK721381 SRO721379:SRO721381 SHS721379:SHS721381 RXW721379:RXW721381 ROA721379:ROA721381 REE721379:REE721381 QUI721379:QUI721381 QKM721379:QKM721381 QAQ721379:QAQ721381 PQU721379:PQU721381 PGY721379:PGY721381 OXC721379:OXC721381 ONG721379:ONG721381 ODK721379:ODK721381 NTO721379:NTO721381 NJS721379:NJS721381 MZW721379:MZW721381 MQA721379:MQA721381 MGE721379:MGE721381 LWI721379:LWI721381 LMM721379:LMM721381 LCQ721379:LCQ721381 KSU721379:KSU721381 KIY721379:KIY721381 JZC721379:JZC721381 JPG721379:JPG721381 JFK721379:JFK721381 IVO721379:IVO721381 ILS721379:ILS721381 IBW721379:IBW721381 HSA721379:HSA721381 HIE721379:HIE721381 GYI721379:GYI721381 GOM721379:GOM721381 GEQ721379:GEQ721381 FUU721379:FUU721381 FKY721379:FKY721381 FBC721379:FBC721381 ERG721379:ERG721381 EHK721379:EHK721381 DXO721379:DXO721381 DNS721379:DNS721381 DDW721379:DDW721381 CUA721379:CUA721381 CKE721379:CKE721381 CAI721379:CAI721381 BQM721379:BQM721381 BGQ721379:BGQ721381 AWU721379:AWU721381 AMY721379:AMY721381 ADC721379:ADC721381 TG721379:TG721381 JK721379:JK721381 O721379:O721381 WVW655843:WVW655845 WMA655843:WMA655845 WCE655843:WCE655845 VSI655843:VSI655845 VIM655843:VIM655845 UYQ655843:UYQ655845 UOU655843:UOU655845 UEY655843:UEY655845 TVC655843:TVC655845 TLG655843:TLG655845 TBK655843:TBK655845 SRO655843:SRO655845 SHS655843:SHS655845 RXW655843:RXW655845 ROA655843:ROA655845 REE655843:REE655845 QUI655843:QUI655845 QKM655843:QKM655845 QAQ655843:QAQ655845 PQU655843:PQU655845 PGY655843:PGY655845 OXC655843:OXC655845 ONG655843:ONG655845 ODK655843:ODK655845 NTO655843:NTO655845 NJS655843:NJS655845 MZW655843:MZW655845 MQA655843:MQA655845 MGE655843:MGE655845 LWI655843:LWI655845 LMM655843:LMM655845 LCQ655843:LCQ655845 KSU655843:KSU655845 KIY655843:KIY655845 JZC655843:JZC655845 JPG655843:JPG655845 JFK655843:JFK655845 IVO655843:IVO655845 ILS655843:ILS655845 IBW655843:IBW655845 HSA655843:HSA655845 HIE655843:HIE655845 GYI655843:GYI655845 GOM655843:GOM655845 GEQ655843:GEQ655845 FUU655843:FUU655845 FKY655843:FKY655845 FBC655843:FBC655845 ERG655843:ERG655845 EHK655843:EHK655845 DXO655843:DXO655845 DNS655843:DNS655845 DDW655843:DDW655845 CUA655843:CUA655845 CKE655843:CKE655845 CAI655843:CAI655845 BQM655843:BQM655845 BGQ655843:BGQ655845 AWU655843:AWU655845 AMY655843:AMY655845 ADC655843:ADC655845 TG655843:TG655845 JK655843:JK655845 O655843:O655845 WVW590307:WVW590309 WMA590307:WMA590309 WCE590307:WCE590309 VSI590307:VSI590309 VIM590307:VIM590309 UYQ590307:UYQ590309 UOU590307:UOU590309 UEY590307:UEY590309 TVC590307:TVC590309 TLG590307:TLG590309 TBK590307:TBK590309 SRO590307:SRO590309 SHS590307:SHS590309 RXW590307:RXW590309 ROA590307:ROA590309 REE590307:REE590309 QUI590307:QUI590309 QKM590307:QKM590309 QAQ590307:QAQ590309 PQU590307:PQU590309 PGY590307:PGY590309 OXC590307:OXC590309 ONG590307:ONG590309 ODK590307:ODK590309 NTO590307:NTO590309 NJS590307:NJS590309 MZW590307:MZW590309 MQA590307:MQA590309 MGE590307:MGE590309 LWI590307:LWI590309 LMM590307:LMM590309 LCQ590307:LCQ590309 KSU590307:KSU590309 KIY590307:KIY590309 JZC590307:JZC590309 JPG590307:JPG590309 JFK590307:JFK590309 IVO590307:IVO590309 ILS590307:ILS590309 IBW590307:IBW590309 HSA590307:HSA590309 HIE590307:HIE590309 GYI590307:GYI590309 GOM590307:GOM590309 GEQ590307:GEQ590309 FUU590307:FUU590309 FKY590307:FKY590309 FBC590307:FBC590309 ERG590307:ERG590309 EHK590307:EHK590309 DXO590307:DXO590309 DNS590307:DNS590309 DDW590307:DDW590309 CUA590307:CUA590309 CKE590307:CKE590309 CAI590307:CAI590309 BQM590307:BQM590309 BGQ590307:BGQ590309 AWU590307:AWU590309 AMY590307:AMY590309 ADC590307:ADC590309 TG590307:TG590309 JK590307:JK590309 O590307:O590309 WVW524771:WVW524773 WMA524771:WMA524773 WCE524771:WCE524773 VSI524771:VSI524773 VIM524771:VIM524773 UYQ524771:UYQ524773 UOU524771:UOU524773 UEY524771:UEY524773 TVC524771:TVC524773 TLG524771:TLG524773 TBK524771:TBK524773 SRO524771:SRO524773 SHS524771:SHS524773 RXW524771:RXW524773 ROA524771:ROA524773 REE524771:REE524773 QUI524771:QUI524773 QKM524771:QKM524773 QAQ524771:QAQ524773 PQU524771:PQU524773 PGY524771:PGY524773 OXC524771:OXC524773 ONG524771:ONG524773 ODK524771:ODK524773 NTO524771:NTO524773 NJS524771:NJS524773 MZW524771:MZW524773 MQA524771:MQA524773 MGE524771:MGE524773 LWI524771:LWI524773 LMM524771:LMM524773 LCQ524771:LCQ524773 KSU524771:KSU524773 KIY524771:KIY524773 JZC524771:JZC524773 JPG524771:JPG524773 JFK524771:JFK524773 IVO524771:IVO524773 ILS524771:ILS524773 IBW524771:IBW524773 HSA524771:HSA524773 HIE524771:HIE524773 GYI524771:GYI524773 GOM524771:GOM524773 GEQ524771:GEQ524773 FUU524771:FUU524773 FKY524771:FKY524773 FBC524771:FBC524773 ERG524771:ERG524773 EHK524771:EHK524773 DXO524771:DXO524773 DNS524771:DNS524773 DDW524771:DDW524773 CUA524771:CUA524773 CKE524771:CKE524773 CAI524771:CAI524773 BQM524771:BQM524773 BGQ524771:BGQ524773 AWU524771:AWU524773 AMY524771:AMY524773 ADC524771:ADC524773 TG524771:TG524773 JK524771:JK524773 O524771:O524773 WVW459235:WVW459237 WMA459235:WMA459237 WCE459235:WCE459237 VSI459235:VSI459237 VIM459235:VIM459237 UYQ459235:UYQ459237 UOU459235:UOU459237 UEY459235:UEY459237 TVC459235:TVC459237 TLG459235:TLG459237 TBK459235:TBK459237 SRO459235:SRO459237 SHS459235:SHS459237 RXW459235:RXW459237 ROA459235:ROA459237 REE459235:REE459237 QUI459235:QUI459237 QKM459235:QKM459237 QAQ459235:QAQ459237 PQU459235:PQU459237 PGY459235:PGY459237 OXC459235:OXC459237 ONG459235:ONG459237 ODK459235:ODK459237 NTO459235:NTO459237 NJS459235:NJS459237 MZW459235:MZW459237 MQA459235:MQA459237 MGE459235:MGE459237 LWI459235:LWI459237 LMM459235:LMM459237 LCQ459235:LCQ459237 KSU459235:KSU459237 KIY459235:KIY459237 JZC459235:JZC459237 JPG459235:JPG459237 JFK459235:JFK459237 IVO459235:IVO459237 ILS459235:ILS459237 IBW459235:IBW459237 HSA459235:HSA459237 HIE459235:HIE459237 GYI459235:GYI459237 GOM459235:GOM459237 GEQ459235:GEQ459237 FUU459235:FUU459237 FKY459235:FKY459237 FBC459235:FBC459237 ERG459235:ERG459237 EHK459235:EHK459237 DXO459235:DXO459237 DNS459235:DNS459237 DDW459235:DDW459237 CUA459235:CUA459237 CKE459235:CKE459237 CAI459235:CAI459237 BQM459235:BQM459237 BGQ459235:BGQ459237 AWU459235:AWU459237 AMY459235:AMY459237 ADC459235:ADC459237 TG459235:TG459237 JK459235:JK459237 O459235:O459237 WVW393699:WVW393701 WMA393699:WMA393701 WCE393699:WCE393701 VSI393699:VSI393701 VIM393699:VIM393701 UYQ393699:UYQ393701 UOU393699:UOU393701 UEY393699:UEY393701 TVC393699:TVC393701 TLG393699:TLG393701 TBK393699:TBK393701 SRO393699:SRO393701 SHS393699:SHS393701 RXW393699:RXW393701 ROA393699:ROA393701 REE393699:REE393701 QUI393699:QUI393701 QKM393699:QKM393701 QAQ393699:QAQ393701 PQU393699:PQU393701 PGY393699:PGY393701 OXC393699:OXC393701 ONG393699:ONG393701 ODK393699:ODK393701 NTO393699:NTO393701 NJS393699:NJS393701 MZW393699:MZW393701 MQA393699:MQA393701 MGE393699:MGE393701 LWI393699:LWI393701 LMM393699:LMM393701 LCQ393699:LCQ393701 KSU393699:KSU393701 KIY393699:KIY393701 JZC393699:JZC393701 JPG393699:JPG393701 JFK393699:JFK393701 IVO393699:IVO393701 ILS393699:ILS393701 IBW393699:IBW393701 HSA393699:HSA393701 HIE393699:HIE393701 GYI393699:GYI393701 GOM393699:GOM393701 GEQ393699:GEQ393701 FUU393699:FUU393701 FKY393699:FKY393701 FBC393699:FBC393701 ERG393699:ERG393701 EHK393699:EHK393701 DXO393699:DXO393701 DNS393699:DNS393701 DDW393699:DDW393701 CUA393699:CUA393701 CKE393699:CKE393701 CAI393699:CAI393701 BQM393699:BQM393701 BGQ393699:BGQ393701 AWU393699:AWU393701 AMY393699:AMY393701 ADC393699:ADC393701 TG393699:TG393701 JK393699:JK393701 O393699:O393701 WVW328163:WVW328165 WMA328163:WMA328165 WCE328163:WCE328165 VSI328163:VSI328165 VIM328163:VIM328165 UYQ328163:UYQ328165 UOU328163:UOU328165 UEY328163:UEY328165 TVC328163:TVC328165 TLG328163:TLG328165 TBK328163:TBK328165 SRO328163:SRO328165 SHS328163:SHS328165 RXW328163:RXW328165 ROA328163:ROA328165 REE328163:REE328165 QUI328163:QUI328165 QKM328163:QKM328165 QAQ328163:QAQ328165 PQU328163:PQU328165 PGY328163:PGY328165 OXC328163:OXC328165 ONG328163:ONG328165 ODK328163:ODK328165 NTO328163:NTO328165 NJS328163:NJS328165 MZW328163:MZW328165 MQA328163:MQA328165 MGE328163:MGE328165 LWI328163:LWI328165 LMM328163:LMM328165 LCQ328163:LCQ328165 KSU328163:KSU328165 KIY328163:KIY328165 JZC328163:JZC328165 JPG328163:JPG328165 JFK328163:JFK328165 IVO328163:IVO328165 ILS328163:ILS328165 IBW328163:IBW328165 HSA328163:HSA328165 HIE328163:HIE328165 GYI328163:GYI328165 GOM328163:GOM328165 GEQ328163:GEQ328165 FUU328163:FUU328165 FKY328163:FKY328165 FBC328163:FBC328165 ERG328163:ERG328165 EHK328163:EHK328165 DXO328163:DXO328165 DNS328163:DNS328165 DDW328163:DDW328165 CUA328163:CUA328165 CKE328163:CKE328165 CAI328163:CAI328165 BQM328163:BQM328165 BGQ328163:BGQ328165 AWU328163:AWU328165 AMY328163:AMY328165 ADC328163:ADC328165 TG328163:TG328165 JK328163:JK328165 O328163:O328165 WVW262627:WVW262629 WMA262627:WMA262629 WCE262627:WCE262629 VSI262627:VSI262629 VIM262627:VIM262629 UYQ262627:UYQ262629 UOU262627:UOU262629 UEY262627:UEY262629 TVC262627:TVC262629 TLG262627:TLG262629 TBK262627:TBK262629 SRO262627:SRO262629 SHS262627:SHS262629 RXW262627:RXW262629 ROA262627:ROA262629 REE262627:REE262629 QUI262627:QUI262629 QKM262627:QKM262629 QAQ262627:QAQ262629 PQU262627:PQU262629 PGY262627:PGY262629 OXC262627:OXC262629 ONG262627:ONG262629 ODK262627:ODK262629 NTO262627:NTO262629 NJS262627:NJS262629 MZW262627:MZW262629 MQA262627:MQA262629 MGE262627:MGE262629 LWI262627:LWI262629 LMM262627:LMM262629 LCQ262627:LCQ262629 KSU262627:KSU262629 KIY262627:KIY262629 JZC262627:JZC262629 JPG262627:JPG262629 JFK262627:JFK262629 IVO262627:IVO262629 ILS262627:ILS262629 IBW262627:IBW262629 HSA262627:HSA262629 HIE262627:HIE262629 GYI262627:GYI262629 GOM262627:GOM262629 GEQ262627:GEQ262629 FUU262627:FUU262629 FKY262627:FKY262629 FBC262627:FBC262629 ERG262627:ERG262629 EHK262627:EHK262629 DXO262627:DXO262629 DNS262627:DNS262629 DDW262627:DDW262629 CUA262627:CUA262629 CKE262627:CKE262629 CAI262627:CAI262629 BQM262627:BQM262629 BGQ262627:BGQ262629 AWU262627:AWU262629 AMY262627:AMY262629 ADC262627:ADC262629 TG262627:TG262629 JK262627:JK262629 O262627:O262629 WVW197091:WVW197093 WMA197091:WMA197093 WCE197091:WCE197093 VSI197091:VSI197093 VIM197091:VIM197093 UYQ197091:UYQ197093 UOU197091:UOU197093 UEY197091:UEY197093 TVC197091:TVC197093 TLG197091:TLG197093 TBK197091:TBK197093 SRO197091:SRO197093 SHS197091:SHS197093 RXW197091:RXW197093 ROA197091:ROA197093 REE197091:REE197093 QUI197091:QUI197093 QKM197091:QKM197093 QAQ197091:QAQ197093 PQU197091:PQU197093 PGY197091:PGY197093 OXC197091:OXC197093 ONG197091:ONG197093 ODK197091:ODK197093 NTO197091:NTO197093 NJS197091:NJS197093 MZW197091:MZW197093 MQA197091:MQA197093 MGE197091:MGE197093 LWI197091:LWI197093 LMM197091:LMM197093 LCQ197091:LCQ197093 KSU197091:KSU197093 KIY197091:KIY197093 JZC197091:JZC197093 JPG197091:JPG197093 JFK197091:JFK197093 IVO197091:IVO197093 ILS197091:ILS197093 IBW197091:IBW197093 HSA197091:HSA197093 HIE197091:HIE197093 GYI197091:GYI197093 GOM197091:GOM197093 GEQ197091:GEQ197093 FUU197091:FUU197093 FKY197091:FKY197093 FBC197091:FBC197093 ERG197091:ERG197093 EHK197091:EHK197093 DXO197091:DXO197093 DNS197091:DNS197093 DDW197091:DDW197093 CUA197091:CUA197093 CKE197091:CKE197093 CAI197091:CAI197093 BQM197091:BQM197093 BGQ197091:BGQ197093 AWU197091:AWU197093 AMY197091:AMY197093 ADC197091:ADC197093 TG197091:TG197093 JK197091:JK197093 O197091:O197093 WVW131555:WVW131557 WMA131555:WMA131557 WCE131555:WCE131557 VSI131555:VSI131557 VIM131555:VIM131557 UYQ131555:UYQ131557 UOU131555:UOU131557 UEY131555:UEY131557 TVC131555:TVC131557 TLG131555:TLG131557 TBK131555:TBK131557 SRO131555:SRO131557 SHS131555:SHS131557 RXW131555:RXW131557 ROA131555:ROA131557 REE131555:REE131557 QUI131555:QUI131557 QKM131555:QKM131557 QAQ131555:QAQ131557 PQU131555:PQU131557 PGY131555:PGY131557 OXC131555:OXC131557 ONG131555:ONG131557 ODK131555:ODK131557 NTO131555:NTO131557 NJS131555:NJS131557 MZW131555:MZW131557 MQA131555:MQA131557 MGE131555:MGE131557 LWI131555:LWI131557 LMM131555:LMM131557 LCQ131555:LCQ131557 KSU131555:KSU131557 KIY131555:KIY131557 JZC131555:JZC131557 JPG131555:JPG131557 JFK131555:JFK131557 IVO131555:IVO131557 ILS131555:ILS131557 IBW131555:IBW131557 HSA131555:HSA131557 HIE131555:HIE131557 GYI131555:GYI131557 GOM131555:GOM131557 GEQ131555:GEQ131557 FUU131555:FUU131557 FKY131555:FKY131557 FBC131555:FBC131557 ERG131555:ERG131557 EHK131555:EHK131557 DXO131555:DXO131557 DNS131555:DNS131557 DDW131555:DDW131557 CUA131555:CUA131557 CKE131555:CKE131557 CAI131555:CAI131557 BQM131555:BQM131557 BGQ131555:BGQ131557 AWU131555:AWU131557 AMY131555:AMY131557 ADC131555:ADC131557 TG131555:TG131557 JK131555:JK131557 O131555:O131557 WVW66019:WVW66021 WMA66019:WMA66021 WCE66019:WCE66021 VSI66019:VSI66021 VIM66019:VIM66021 UYQ66019:UYQ66021 UOU66019:UOU66021 UEY66019:UEY66021 TVC66019:TVC66021 TLG66019:TLG66021 TBK66019:TBK66021 SRO66019:SRO66021 SHS66019:SHS66021 RXW66019:RXW66021 ROA66019:ROA66021 REE66019:REE66021 QUI66019:QUI66021 QKM66019:QKM66021 QAQ66019:QAQ66021 PQU66019:PQU66021 PGY66019:PGY66021 OXC66019:OXC66021 ONG66019:ONG66021 ODK66019:ODK66021 NTO66019:NTO66021 NJS66019:NJS66021 MZW66019:MZW66021 MQA66019:MQA66021 MGE66019:MGE66021 LWI66019:LWI66021 LMM66019:LMM66021 LCQ66019:LCQ66021 KSU66019:KSU66021 KIY66019:KIY66021 JZC66019:JZC66021 JPG66019:JPG66021 JFK66019:JFK66021 IVO66019:IVO66021 ILS66019:ILS66021 IBW66019:IBW66021 HSA66019:HSA66021 HIE66019:HIE66021 GYI66019:GYI66021 GOM66019:GOM66021 GEQ66019:GEQ66021 FUU66019:FUU66021 FKY66019:FKY66021 FBC66019:FBC66021 ERG66019:ERG66021 EHK66019:EHK66021 DXO66019:DXO66021 DNS66019:DNS66021 DDW66019:DDW66021 CUA66019:CUA66021 CKE66019:CKE66021 CAI66019:CAI66021 BQM66019:BQM66021 BGQ66019:BGQ66021 AWU66019:AWU66021 AMY66019:AMY66021 ADC66019:ADC66021 TG66019:TG66021 JK66019:JK66021 O66019:O66021 WVR983524:WVR983526 WLV983524:WLV983526 WBZ983524:WBZ983526 VSD983524:VSD983526 VIH983524:VIH983526 UYL983524:UYL983526 UOP983524:UOP983526 UET983524:UET983526 TUX983524:TUX983526 TLB983524:TLB983526 TBF983524:TBF983526 SRJ983524:SRJ983526 SHN983524:SHN983526 RXR983524:RXR983526 RNV983524:RNV983526 RDZ983524:RDZ983526 QUD983524:QUD983526 QKH983524:QKH983526 QAL983524:QAL983526 PQP983524:PQP983526 PGT983524:PGT983526 OWX983524:OWX983526 ONB983524:ONB983526 ODF983524:ODF983526 NTJ983524:NTJ983526 NJN983524:NJN983526 MZR983524:MZR983526 MPV983524:MPV983526 MFZ983524:MFZ983526 LWD983524:LWD983526 LMH983524:LMH983526 LCL983524:LCL983526 KSP983524:KSP983526 KIT983524:KIT983526 JYX983524:JYX983526 JPB983524:JPB983526 JFF983524:JFF983526 IVJ983524:IVJ983526 ILN983524:ILN983526 IBR983524:IBR983526 HRV983524:HRV983526 HHZ983524:HHZ983526 GYD983524:GYD983526 GOH983524:GOH983526 GEL983524:GEL983526 FUP983524:FUP983526 FKT983524:FKT983526 FAX983524:FAX983526 ERB983524:ERB983526 EHF983524:EHF983526 DXJ983524:DXJ983526 DNN983524:DNN983526 DDR983524:DDR983526 CTV983524:CTV983526 CJZ983524:CJZ983526 CAD983524:CAD983526 BQH983524:BQH983526 BGL983524:BGL983526 AWP983524:AWP983526 AMT983524:AMT983526 ACX983524:ACX983526 TB983524:TB983526 JF983524:JF983526 J983524:J983526 WVR917988:WVR917990 WLV917988:WLV917990 WBZ917988:WBZ917990 VSD917988:VSD917990 VIH917988:VIH917990 UYL917988:UYL917990 UOP917988:UOP917990 UET917988:UET917990 TUX917988:TUX917990 TLB917988:TLB917990 TBF917988:TBF917990 SRJ917988:SRJ917990 SHN917988:SHN917990 RXR917988:RXR917990 RNV917988:RNV917990 RDZ917988:RDZ917990 QUD917988:QUD917990 QKH917988:QKH917990 QAL917988:QAL917990 PQP917988:PQP917990 PGT917988:PGT917990 OWX917988:OWX917990 ONB917988:ONB917990 ODF917988:ODF917990 NTJ917988:NTJ917990 NJN917988:NJN917990 MZR917988:MZR917990 MPV917988:MPV917990 MFZ917988:MFZ917990 LWD917988:LWD917990 LMH917988:LMH917990 LCL917988:LCL917990 KSP917988:KSP917990 KIT917988:KIT917990 JYX917988:JYX917990 JPB917988:JPB917990 JFF917988:JFF917990 IVJ917988:IVJ917990 ILN917988:ILN917990 IBR917988:IBR917990 HRV917988:HRV917990 HHZ917988:HHZ917990 GYD917988:GYD917990 GOH917988:GOH917990 GEL917988:GEL917990 FUP917988:FUP917990 FKT917988:FKT917990 FAX917988:FAX917990 ERB917988:ERB917990 EHF917988:EHF917990 DXJ917988:DXJ917990 DNN917988:DNN917990 DDR917988:DDR917990 CTV917988:CTV917990 CJZ917988:CJZ917990 CAD917988:CAD917990 BQH917988:BQH917990 BGL917988:BGL917990 AWP917988:AWP917990 AMT917988:AMT917990 ACX917988:ACX917990 TB917988:TB917990 JF917988:JF917990 J917988:J917990 WVR852452:WVR852454 WLV852452:WLV852454 WBZ852452:WBZ852454 VSD852452:VSD852454 VIH852452:VIH852454 UYL852452:UYL852454 UOP852452:UOP852454 UET852452:UET852454 TUX852452:TUX852454 TLB852452:TLB852454 TBF852452:TBF852454 SRJ852452:SRJ852454 SHN852452:SHN852454 RXR852452:RXR852454 RNV852452:RNV852454 RDZ852452:RDZ852454 QUD852452:QUD852454 QKH852452:QKH852454 QAL852452:QAL852454 PQP852452:PQP852454 PGT852452:PGT852454 OWX852452:OWX852454 ONB852452:ONB852454 ODF852452:ODF852454 NTJ852452:NTJ852454 NJN852452:NJN852454 MZR852452:MZR852454 MPV852452:MPV852454 MFZ852452:MFZ852454 LWD852452:LWD852454 LMH852452:LMH852454 LCL852452:LCL852454 KSP852452:KSP852454 KIT852452:KIT852454 JYX852452:JYX852454 JPB852452:JPB852454 JFF852452:JFF852454 IVJ852452:IVJ852454 ILN852452:ILN852454 IBR852452:IBR852454 HRV852452:HRV852454 HHZ852452:HHZ852454 GYD852452:GYD852454 GOH852452:GOH852454 GEL852452:GEL852454 FUP852452:FUP852454 FKT852452:FKT852454 FAX852452:FAX852454 ERB852452:ERB852454 EHF852452:EHF852454 DXJ852452:DXJ852454 DNN852452:DNN852454 DDR852452:DDR852454 CTV852452:CTV852454 CJZ852452:CJZ852454 CAD852452:CAD852454 BQH852452:BQH852454 BGL852452:BGL852454 AWP852452:AWP852454 AMT852452:AMT852454 ACX852452:ACX852454 TB852452:TB852454 JF852452:JF852454 J852452:J852454 WVR786916:WVR786918 WLV786916:WLV786918 WBZ786916:WBZ786918 VSD786916:VSD786918 VIH786916:VIH786918 UYL786916:UYL786918 UOP786916:UOP786918 UET786916:UET786918 TUX786916:TUX786918 TLB786916:TLB786918 TBF786916:TBF786918 SRJ786916:SRJ786918 SHN786916:SHN786918 RXR786916:RXR786918 RNV786916:RNV786918 RDZ786916:RDZ786918 QUD786916:QUD786918 QKH786916:QKH786918 QAL786916:QAL786918 PQP786916:PQP786918 PGT786916:PGT786918 OWX786916:OWX786918 ONB786916:ONB786918 ODF786916:ODF786918 NTJ786916:NTJ786918 NJN786916:NJN786918 MZR786916:MZR786918 MPV786916:MPV786918 MFZ786916:MFZ786918 LWD786916:LWD786918 LMH786916:LMH786918 LCL786916:LCL786918 KSP786916:KSP786918 KIT786916:KIT786918 JYX786916:JYX786918 JPB786916:JPB786918 JFF786916:JFF786918 IVJ786916:IVJ786918 ILN786916:ILN786918 IBR786916:IBR786918 HRV786916:HRV786918 HHZ786916:HHZ786918 GYD786916:GYD786918 GOH786916:GOH786918 GEL786916:GEL786918 FUP786916:FUP786918 FKT786916:FKT786918 FAX786916:FAX786918 ERB786916:ERB786918 EHF786916:EHF786918 DXJ786916:DXJ786918 DNN786916:DNN786918 DDR786916:DDR786918 CTV786916:CTV786918 CJZ786916:CJZ786918 CAD786916:CAD786918 BQH786916:BQH786918 BGL786916:BGL786918 AWP786916:AWP786918 AMT786916:AMT786918 ACX786916:ACX786918 TB786916:TB786918 JF786916:JF786918 J786916:J786918 WVR721380:WVR721382 WLV721380:WLV721382 WBZ721380:WBZ721382 VSD721380:VSD721382 VIH721380:VIH721382 UYL721380:UYL721382 UOP721380:UOP721382 UET721380:UET721382 TUX721380:TUX721382 TLB721380:TLB721382 TBF721380:TBF721382 SRJ721380:SRJ721382 SHN721380:SHN721382 RXR721380:RXR721382 RNV721380:RNV721382 RDZ721380:RDZ721382 QUD721380:QUD721382 QKH721380:QKH721382 QAL721380:QAL721382 PQP721380:PQP721382 PGT721380:PGT721382 OWX721380:OWX721382 ONB721380:ONB721382 ODF721380:ODF721382 NTJ721380:NTJ721382 NJN721380:NJN721382 MZR721380:MZR721382 MPV721380:MPV721382 MFZ721380:MFZ721382 LWD721380:LWD721382 LMH721380:LMH721382 LCL721380:LCL721382 KSP721380:KSP721382 KIT721380:KIT721382 JYX721380:JYX721382 JPB721380:JPB721382 JFF721380:JFF721382 IVJ721380:IVJ721382 ILN721380:ILN721382 IBR721380:IBR721382 HRV721380:HRV721382 HHZ721380:HHZ721382 GYD721380:GYD721382 GOH721380:GOH721382 GEL721380:GEL721382 FUP721380:FUP721382 FKT721380:FKT721382 FAX721380:FAX721382 ERB721380:ERB721382 EHF721380:EHF721382 DXJ721380:DXJ721382 DNN721380:DNN721382 DDR721380:DDR721382 CTV721380:CTV721382 CJZ721380:CJZ721382 CAD721380:CAD721382 BQH721380:BQH721382 BGL721380:BGL721382 AWP721380:AWP721382 AMT721380:AMT721382 ACX721380:ACX721382 TB721380:TB721382 JF721380:JF721382 J721380:J721382 WVR655844:WVR655846 WLV655844:WLV655846 WBZ655844:WBZ655846 VSD655844:VSD655846 VIH655844:VIH655846 UYL655844:UYL655846 UOP655844:UOP655846 UET655844:UET655846 TUX655844:TUX655846 TLB655844:TLB655846 TBF655844:TBF655846 SRJ655844:SRJ655846 SHN655844:SHN655846 RXR655844:RXR655846 RNV655844:RNV655846 RDZ655844:RDZ655846 QUD655844:QUD655846 QKH655844:QKH655846 QAL655844:QAL655846 PQP655844:PQP655846 PGT655844:PGT655846 OWX655844:OWX655846 ONB655844:ONB655846 ODF655844:ODF655846 NTJ655844:NTJ655846 NJN655844:NJN655846 MZR655844:MZR655846 MPV655844:MPV655846 MFZ655844:MFZ655846 LWD655844:LWD655846 LMH655844:LMH655846 LCL655844:LCL655846 KSP655844:KSP655846 KIT655844:KIT655846 JYX655844:JYX655846 JPB655844:JPB655846 JFF655844:JFF655846 IVJ655844:IVJ655846 ILN655844:ILN655846 IBR655844:IBR655846 HRV655844:HRV655846 HHZ655844:HHZ655846 GYD655844:GYD655846 GOH655844:GOH655846 GEL655844:GEL655846 FUP655844:FUP655846 FKT655844:FKT655846 FAX655844:FAX655846 ERB655844:ERB655846 EHF655844:EHF655846 DXJ655844:DXJ655846 DNN655844:DNN655846 DDR655844:DDR655846 CTV655844:CTV655846 CJZ655844:CJZ655846 CAD655844:CAD655846 BQH655844:BQH655846 BGL655844:BGL655846 AWP655844:AWP655846 AMT655844:AMT655846 ACX655844:ACX655846 TB655844:TB655846 JF655844:JF655846 J655844:J655846 WVR590308:WVR590310 WLV590308:WLV590310 WBZ590308:WBZ590310 VSD590308:VSD590310 VIH590308:VIH590310 UYL590308:UYL590310 UOP590308:UOP590310 UET590308:UET590310 TUX590308:TUX590310 TLB590308:TLB590310 TBF590308:TBF590310 SRJ590308:SRJ590310 SHN590308:SHN590310 RXR590308:RXR590310 RNV590308:RNV590310 RDZ590308:RDZ590310 QUD590308:QUD590310 QKH590308:QKH590310 QAL590308:QAL590310 PQP590308:PQP590310 PGT590308:PGT590310 OWX590308:OWX590310 ONB590308:ONB590310 ODF590308:ODF590310 NTJ590308:NTJ590310 NJN590308:NJN590310 MZR590308:MZR590310 MPV590308:MPV590310 MFZ590308:MFZ590310 LWD590308:LWD590310 LMH590308:LMH590310 LCL590308:LCL590310 KSP590308:KSP590310 KIT590308:KIT590310 JYX590308:JYX590310 JPB590308:JPB590310 JFF590308:JFF590310 IVJ590308:IVJ590310 ILN590308:ILN590310 IBR590308:IBR590310 HRV590308:HRV590310 HHZ590308:HHZ590310 GYD590308:GYD590310 GOH590308:GOH590310 GEL590308:GEL590310 FUP590308:FUP590310 FKT590308:FKT590310 FAX590308:FAX590310 ERB590308:ERB590310 EHF590308:EHF590310 DXJ590308:DXJ590310 DNN590308:DNN590310 DDR590308:DDR590310 CTV590308:CTV590310 CJZ590308:CJZ590310 CAD590308:CAD590310 BQH590308:BQH590310 BGL590308:BGL590310 AWP590308:AWP590310 AMT590308:AMT590310 ACX590308:ACX590310 TB590308:TB590310 JF590308:JF590310 J590308:J590310 WVR524772:WVR524774 WLV524772:WLV524774 WBZ524772:WBZ524774 VSD524772:VSD524774 VIH524772:VIH524774 UYL524772:UYL524774 UOP524772:UOP524774 UET524772:UET524774 TUX524772:TUX524774 TLB524772:TLB524774 TBF524772:TBF524774 SRJ524772:SRJ524774 SHN524772:SHN524774 RXR524772:RXR524774 RNV524772:RNV524774 RDZ524772:RDZ524774 QUD524772:QUD524774 QKH524772:QKH524774 QAL524772:QAL524774 PQP524772:PQP524774 PGT524772:PGT524774 OWX524772:OWX524774 ONB524772:ONB524774 ODF524772:ODF524774 NTJ524772:NTJ524774 NJN524772:NJN524774 MZR524772:MZR524774 MPV524772:MPV524774 MFZ524772:MFZ524774 LWD524772:LWD524774 LMH524772:LMH524774 LCL524772:LCL524774 KSP524772:KSP524774 KIT524772:KIT524774 JYX524772:JYX524774 JPB524772:JPB524774 JFF524772:JFF524774 IVJ524772:IVJ524774 ILN524772:ILN524774 IBR524772:IBR524774 HRV524772:HRV524774 HHZ524772:HHZ524774 GYD524772:GYD524774 GOH524772:GOH524774 GEL524772:GEL524774 FUP524772:FUP524774 FKT524772:FKT524774 FAX524772:FAX524774 ERB524772:ERB524774 EHF524772:EHF524774 DXJ524772:DXJ524774 DNN524772:DNN524774 DDR524772:DDR524774 CTV524772:CTV524774 CJZ524772:CJZ524774 CAD524772:CAD524774 BQH524772:BQH524774 BGL524772:BGL524774 AWP524772:AWP524774 AMT524772:AMT524774 ACX524772:ACX524774 TB524772:TB524774 JF524772:JF524774 J524772:J524774 WVR459236:WVR459238 WLV459236:WLV459238 WBZ459236:WBZ459238 VSD459236:VSD459238 VIH459236:VIH459238 UYL459236:UYL459238 UOP459236:UOP459238 UET459236:UET459238 TUX459236:TUX459238 TLB459236:TLB459238 TBF459236:TBF459238 SRJ459236:SRJ459238 SHN459236:SHN459238 RXR459236:RXR459238 RNV459236:RNV459238 RDZ459236:RDZ459238 QUD459236:QUD459238 QKH459236:QKH459238 QAL459236:QAL459238 PQP459236:PQP459238 PGT459236:PGT459238 OWX459236:OWX459238 ONB459236:ONB459238 ODF459236:ODF459238 NTJ459236:NTJ459238 NJN459236:NJN459238 MZR459236:MZR459238 MPV459236:MPV459238 MFZ459236:MFZ459238 LWD459236:LWD459238 LMH459236:LMH459238 LCL459236:LCL459238 KSP459236:KSP459238 KIT459236:KIT459238 JYX459236:JYX459238 JPB459236:JPB459238 JFF459236:JFF459238 IVJ459236:IVJ459238 ILN459236:ILN459238 IBR459236:IBR459238 HRV459236:HRV459238 HHZ459236:HHZ459238 GYD459236:GYD459238 GOH459236:GOH459238 GEL459236:GEL459238 FUP459236:FUP459238 FKT459236:FKT459238 FAX459236:FAX459238 ERB459236:ERB459238 EHF459236:EHF459238 DXJ459236:DXJ459238 DNN459236:DNN459238 DDR459236:DDR459238 CTV459236:CTV459238 CJZ459236:CJZ459238 CAD459236:CAD459238 BQH459236:BQH459238 BGL459236:BGL459238 AWP459236:AWP459238 AMT459236:AMT459238 ACX459236:ACX459238 TB459236:TB459238 JF459236:JF459238 J459236:J459238 WVR393700:WVR393702 WLV393700:WLV393702 WBZ393700:WBZ393702 VSD393700:VSD393702 VIH393700:VIH393702 UYL393700:UYL393702 UOP393700:UOP393702 UET393700:UET393702 TUX393700:TUX393702 TLB393700:TLB393702 TBF393700:TBF393702 SRJ393700:SRJ393702 SHN393700:SHN393702 RXR393700:RXR393702 RNV393700:RNV393702 RDZ393700:RDZ393702 QUD393700:QUD393702 QKH393700:QKH393702 QAL393700:QAL393702 PQP393700:PQP393702 PGT393700:PGT393702 OWX393700:OWX393702 ONB393700:ONB393702 ODF393700:ODF393702 NTJ393700:NTJ393702 NJN393700:NJN393702 MZR393700:MZR393702 MPV393700:MPV393702 MFZ393700:MFZ393702 LWD393700:LWD393702 LMH393700:LMH393702 LCL393700:LCL393702 KSP393700:KSP393702 KIT393700:KIT393702 JYX393700:JYX393702 JPB393700:JPB393702 JFF393700:JFF393702 IVJ393700:IVJ393702 ILN393700:ILN393702 IBR393700:IBR393702 HRV393700:HRV393702 HHZ393700:HHZ393702 GYD393700:GYD393702 GOH393700:GOH393702 GEL393700:GEL393702 FUP393700:FUP393702 FKT393700:FKT393702 FAX393700:FAX393702 ERB393700:ERB393702 EHF393700:EHF393702 DXJ393700:DXJ393702 DNN393700:DNN393702 DDR393700:DDR393702 CTV393700:CTV393702 CJZ393700:CJZ393702 CAD393700:CAD393702 BQH393700:BQH393702 BGL393700:BGL393702 AWP393700:AWP393702 AMT393700:AMT393702 ACX393700:ACX393702 TB393700:TB393702 JF393700:JF393702 J393700:J393702 WVR328164:WVR328166 WLV328164:WLV328166 WBZ328164:WBZ328166 VSD328164:VSD328166 VIH328164:VIH328166 UYL328164:UYL328166 UOP328164:UOP328166 UET328164:UET328166 TUX328164:TUX328166 TLB328164:TLB328166 TBF328164:TBF328166 SRJ328164:SRJ328166 SHN328164:SHN328166 RXR328164:RXR328166 RNV328164:RNV328166 RDZ328164:RDZ328166 QUD328164:QUD328166 QKH328164:QKH328166 QAL328164:QAL328166 PQP328164:PQP328166 PGT328164:PGT328166 OWX328164:OWX328166 ONB328164:ONB328166 ODF328164:ODF328166 NTJ328164:NTJ328166 NJN328164:NJN328166 MZR328164:MZR328166 MPV328164:MPV328166 MFZ328164:MFZ328166 LWD328164:LWD328166 LMH328164:LMH328166 LCL328164:LCL328166 KSP328164:KSP328166 KIT328164:KIT328166 JYX328164:JYX328166 JPB328164:JPB328166 JFF328164:JFF328166 IVJ328164:IVJ328166 ILN328164:ILN328166 IBR328164:IBR328166 HRV328164:HRV328166 HHZ328164:HHZ328166 GYD328164:GYD328166 GOH328164:GOH328166 GEL328164:GEL328166 FUP328164:FUP328166 FKT328164:FKT328166 FAX328164:FAX328166 ERB328164:ERB328166 EHF328164:EHF328166 DXJ328164:DXJ328166 DNN328164:DNN328166 DDR328164:DDR328166 CTV328164:CTV328166 CJZ328164:CJZ328166 CAD328164:CAD328166 BQH328164:BQH328166 BGL328164:BGL328166 AWP328164:AWP328166 AMT328164:AMT328166 ACX328164:ACX328166 TB328164:TB328166 JF328164:JF328166 J328164:J328166 WVR262628:WVR262630 WLV262628:WLV262630 WBZ262628:WBZ262630 VSD262628:VSD262630 VIH262628:VIH262630 UYL262628:UYL262630 UOP262628:UOP262630 UET262628:UET262630 TUX262628:TUX262630 TLB262628:TLB262630 TBF262628:TBF262630 SRJ262628:SRJ262630 SHN262628:SHN262630 RXR262628:RXR262630 RNV262628:RNV262630 RDZ262628:RDZ262630 QUD262628:QUD262630 QKH262628:QKH262630 QAL262628:QAL262630 PQP262628:PQP262630 PGT262628:PGT262630 OWX262628:OWX262630 ONB262628:ONB262630 ODF262628:ODF262630 NTJ262628:NTJ262630 NJN262628:NJN262630 MZR262628:MZR262630 MPV262628:MPV262630 MFZ262628:MFZ262630 LWD262628:LWD262630 LMH262628:LMH262630 LCL262628:LCL262630 KSP262628:KSP262630 KIT262628:KIT262630 JYX262628:JYX262630 JPB262628:JPB262630 JFF262628:JFF262630 IVJ262628:IVJ262630 ILN262628:ILN262630 IBR262628:IBR262630 HRV262628:HRV262630 HHZ262628:HHZ262630 GYD262628:GYD262630 GOH262628:GOH262630 GEL262628:GEL262630 FUP262628:FUP262630 FKT262628:FKT262630 FAX262628:FAX262630 ERB262628:ERB262630 EHF262628:EHF262630 DXJ262628:DXJ262630 DNN262628:DNN262630 DDR262628:DDR262630 CTV262628:CTV262630 CJZ262628:CJZ262630 CAD262628:CAD262630 BQH262628:BQH262630 BGL262628:BGL262630 AWP262628:AWP262630 AMT262628:AMT262630 ACX262628:ACX262630 TB262628:TB262630 JF262628:JF262630 J262628:J262630 WVR197092:WVR197094 WLV197092:WLV197094 WBZ197092:WBZ197094 VSD197092:VSD197094 VIH197092:VIH197094 UYL197092:UYL197094 UOP197092:UOP197094 UET197092:UET197094 TUX197092:TUX197094 TLB197092:TLB197094 TBF197092:TBF197094 SRJ197092:SRJ197094 SHN197092:SHN197094 RXR197092:RXR197094 RNV197092:RNV197094 RDZ197092:RDZ197094 QUD197092:QUD197094 QKH197092:QKH197094 QAL197092:QAL197094 PQP197092:PQP197094 PGT197092:PGT197094 OWX197092:OWX197094 ONB197092:ONB197094 ODF197092:ODF197094 NTJ197092:NTJ197094 NJN197092:NJN197094 MZR197092:MZR197094 MPV197092:MPV197094 MFZ197092:MFZ197094 LWD197092:LWD197094 LMH197092:LMH197094 LCL197092:LCL197094 KSP197092:KSP197094 KIT197092:KIT197094 JYX197092:JYX197094 JPB197092:JPB197094 JFF197092:JFF197094 IVJ197092:IVJ197094 ILN197092:ILN197094 IBR197092:IBR197094 HRV197092:HRV197094 HHZ197092:HHZ197094 GYD197092:GYD197094 GOH197092:GOH197094 GEL197092:GEL197094 FUP197092:FUP197094 FKT197092:FKT197094 FAX197092:FAX197094 ERB197092:ERB197094 EHF197092:EHF197094 DXJ197092:DXJ197094 DNN197092:DNN197094 DDR197092:DDR197094 CTV197092:CTV197094 CJZ197092:CJZ197094 CAD197092:CAD197094 BQH197092:BQH197094 BGL197092:BGL197094 AWP197092:AWP197094 AMT197092:AMT197094 ACX197092:ACX197094 TB197092:TB197094 JF197092:JF197094 J197092:J197094 WVR131556:WVR131558 WLV131556:WLV131558 WBZ131556:WBZ131558 VSD131556:VSD131558 VIH131556:VIH131558 UYL131556:UYL131558 UOP131556:UOP131558 UET131556:UET131558 TUX131556:TUX131558 TLB131556:TLB131558 TBF131556:TBF131558 SRJ131556:SRJ131558 SHN131556:SHN131558 RXR131556:RXR131558 RNV131556:RNV131558 RDZ131556:RDZ131558 QUD131556:QUD131558 QKH131556:QKH131558 QAL131556:QAL131558 PQP131556:PQP131558 PGT131556:PGT131558 OWX131556:OWX131558 ONB131556:ONB131558 ODF131556:ODF131558 NTJ131556:NTJ131558 NJN131556:NJN131558 MZR131556:MZR131558 MPV131556:MPV131558 MFZ131556:MFZ131558 LWD131556:LWD131558 LMH131556:LMH131558 LCL131556:LCL131558 KSP131556:KSP131558 KIT131556:KIT131558 JYX131556:JYX131558 JPB131556:JPB131558 JFF131556:JFF131558 IVJ131556:IVJ131558 ILN131556:ILN131558 IBR131556:IBR131558 HRV131556:HRV131558 HHZ131556:HHZ131558 GYD131556:GYD131558 GOH131556:GOH131558 GEL131556:GEL131558 FUP131556:FUP131558 FKT131556:FKT131558 FAX131556:FAX131558 ERB131556:ERB131558 EHF131556:EHF131558 DXJ131556:DXJ131558 DNN131556:DNN131558 DDR131556:DDR131558 CTV131556:CTV131558 CJZ131556:CJZ131558 CAD131556:CAD131558 BQH131556:BQH131558 BGL131556:BGL131558 AWP131556:AWP131558 AMT131556:AMT131558 ACX131556:ACX131558 TB131556:TB131558 JF131556:JF131558 J131556:J131558 WVR66020:WVR66022 WLV66020:WLV66022 WBZ66020:WBZ66022 VSD66020:VSD66022 VIH66020:VIH66022 UYL66020:UYL66022 UOP66020:UOP66022 UET66020:UET66022 TUX66020:TUX66022 TLB66020:TLB66022 TBF66020:TBF66022 SRJ66020:SRJ66022 SHN66020:SHN66022 RXR66020:RXR66022 RNV66020:RNV66022 RDZ66020:RDZ66022 QUD66020:QUD66022 QKH66020:QKH66022 QAL66020:QAL66022 PQP66020:PQP66022 PGT66020:PGT66022 OWX66020:OWX66022 ONB66020:ONB66022 ODF66020:ODF66022 NTJ66020:NTJ66022 NJN66020:NJN66022 MZR66020:MZR66022 MPV66020:MPV66022 MFZ66020:MFZ66022 LWD66020:LWD66022 LMH66020:LMH66022 LCL66020:LCL66022 KSP66020:KSP66022 KIT66020:KIT66022 JYX66020:JYX66022 JPB66020:JPB66022 JFF66020:JFF66022 IVJ66020:IVJ66022 ILN66020:ILN66022 IBR66020:IBR66022 HRV66020:HRV66022 HHZ66020:HHZ66022 GYD66020:GYD66022 GOH66020:GOH66022 GEL66020:GEL66022 FUP66020:FUP66022 FKT66020:FKT66022 FAX66020:FAX66022 ERB66020:ERB66022 EHF66020:EHF66022 DXJ66020:DXJ66022 DNN66020:DNN66022 DDR66020:DDR66022 CTV66020:CTV66022 CJZ66020:CJZ66022 CAD66020:CAD66022 BQH66020:BQH66022 BGL66020:BGL66022 AWP66020:AWP66022 AMT66020:AMT66022 ACX66020:ACX66022 TB66020:TB66022 JF66020:JF66022 J66020:J66022 WVR983521:WVR983522 WLV983521:WLV983522 WBZ983521:WBZ983522 VSD983521:VSD983522 VIH983521:VIH983522 UYL983521:UYL983522 UOP983521:UOP983522 UET983521:UET983522 TUX983521:TUX983522 TLB983521:TLB983522 TBF983521:TBF983522 SRJ983521:SRJ983522 SHN983521:SHN983522 RXR983521:RXR983522 RNV983521:RNV983522 RDZ983521:RDZ983522 QUD983521:QUD983522 QKH983521:QKH983522 QAL983521:QAL983522 PQP983521:PQP983522 PGT983521:PGT983522 OWX983521:OWX983522 ONB983521:ONB983522 ODF983521:ODF983522 NTJ983521:NTJ983522 NJN983521:NJN983522 MZR983521:MZR983522 MPV983521:MPV983522 MFZ983521:MFZ983522 LWD983521:LWD983522 LMH983521:LMH983522 LCL983521:LCL983522 KSP983521:KSP983522 KIT983521:KIT983522 JYX983521:JYX983522 JPB983521:JPB983522 JFF983521:JFF983522 IVJ983521:IVJ983522 ILN983521:ILN983522 IBR983521:IBR983522 HRV983521:HRV983522 HHZ983521:HHZ983522 GYD983521:GYD983522 GOH983521:GOH983522 GEL983521:GEL983522 FUP983521:FUP983522 FKT983521:FKT983522 FAX983521:FAX983522 ERB983521:ERB983522 EHF983521:EHF983522 DXJ983521:DXJ983522 DNN983521:DNN983522 DDR983521:DDR983522 CTV983521:CTV983522 CJZ983521:CJZ983522 CAD983521:CAD983522 BQH983521:BQH983522 BGL983521:BGL983522 AWP983521:AWP983522 AMT983521:AMT983522 ACX983521:ACX983522 TB983521:TB983522 JF983521:JF983522 J983521:J983522 WVR917985:WVR917986 WLV917985:WLV917986 WBZ917985:WBZ917986 VSD917985:VSD917986 VIH917985:VIH917986 UYL917985:UYL917986 UOP917985:UOP917986 UET917985:UET917986 TUX917985:TUX917986 TLB917985:TLB917986 TBF917985:TBF917986 SRJ917985:SRJ917986 SHN917985:SHN917986 RXR917985:RXR917986 RNV917985:RNV917986 RDZ917985:RDZ917986 QUD917985:QUD917986 QKH917985:QKH917986 QAL917985:QAL917986 PQP917985:PQP917986 PGT917985:PGT917986 OWX917985:OWX917986 ONB917985:ONB917986 ODF917985:ODF917986 NTJ917985:NTJ917986 NJN917985:NJN917986 MZR917985:MZR917986 MPV917985:MPV917986 MFZ917985:MFZ917986 LWD917985:LWD917986 LMH917985:LMH917986 LCL917985:LCL917986 KSP917985:KSP917986 KIT917985:KIT917986 JYX917985:JYX917986 JPB917985:JPB917986 JFF917985:JFF917986 IVJ917985:IVJ917986 ILN917985:ILN917986 IBR917985:IBR917986 HRV917985:HRV917986 HHZ917985:HHZ917986 GYD917985:GYD917986 GOH917985:GOH917986 GEL917985:GEL917986 FUP917985:FUP917986 FKT917985:FKT917986 FAX917985:FAX917986 ERB917985:ERB917986 EHF917985:EHF917986 DXJ917985:DXJ917986 DNN917985:DNN917986 DDR917985:DDR917986 CTV917985:CTV917986 CJZ917985:CJZ917986 CAD917985:CAD917986 BQH917985:BQH917986 BGL917985:BGL917986 AWP917985:AWP917986 AMT917985:AMT917986 ACX917985:ACX917986 TB917985:TB917986 JF917985:JF917986 J917985:J917986 WVR852449:WVR852450 WLV852449:WLV852450 WBZ852449:WBZ852450 VSD852449:VSD852450 VIH852449:VIH852450 UYL852449:UYL852450 UOP852449:UOP852450 UET852449:UET852450 TUX852449:TUX852450 TLB852449:TLB852450 TBF852449:TBF852450 SRJ852449:SRJ852450 SHN852449:SHN852450 RXR852449:RXR852450 RNV852449:RNV852450 RDZ852449:RDZ852450 QUD852449:QUD852450 QKH852449:QKH852450 QAL852449:QAL852450 PQP852449:PQP852450 PGT852449:PGT852450 OWX852449:OWX852450 ONB852449:ONB852450 ODF852449:ODF852450 NTJ852449:NTJ852450 NJN852449:NJN852450 MZR852449:MZR852450 MPV852449:MPV852450 MFZ852449:MFZ852450 LWD852449:LWD852450 LMH852449:LMH852450 LCL852449:LCL852450 KSP852449:KSP852450 KIT852449:KIT852450 JYX852449:JYX852450 JPB852449:JPB852450 JFF852449:JFF852450 IVJ852449:IVJ852450 ILN852449:ILN852450 IBR852449:IBR852450 HRV852449:HRV852450 HHZ852449:HHZ852450 GYD852449:GYD852450 GOH852449:GOH852450 GEL852449:GEL852450 FUP852449:FUP852450 FKT852449:FKT852450 FAX852449:FAX852450 ERB852449:ERB852450 EHF852449:EHF852450 DXJ852449:DXJ852450 DNN852449:DNN852450 DDR852449:DDR852450 CTV852449:CTV852450 CJZ852449:CJZ852450 CAD852449:CAD852450 BQH852449:BQH852450 BGL852449:BGL852450 AWP852449:AWP852450 AMT852449:AMT852450 ACX852449:ACX852450 TB852449:TB852450 JF852449:JF852450 J852449:J852450 WVR786913:WVR786914 WLV786913:WLV786914 WBZ786913:WBZ786914 VSD786913:VSD786914 VIH786913:VIH786914 UYL786913:UYL786914 UOP786913:UOP786914 UET786913:UET786914 TUX786913:TUX786914 TLB786913:TLB786914 TBF786913:TBF786914 SRJ786913:SRJ786914 SHN786913:SHN786914 RXR786913:RXR786914 RNV786913:RNV786914 RDZ786913:RDZ786914 QUD786913:QUD786914 QKH786913:QKH786914 QAL786913:QAL786914 PQP786913:PQP786914 PGT786913:PGT786914 OWX786913:OWX786914 ONB786913:ONB786914 ODF786913:ODF786914 NTJ786913:NTJ786914 NJN786913:NJN786914 MZR786913:MZR786914 MPV786913:MPV786914 MFZ786913:MFZ786914 LWD786913:LWD786914 LMH786913:LMH786914 LCL786913:LCL786914 KSP786913:KSP786914 KIT786913:KIT786914 JYX786913:JYX786914 JPB786913:JPB786914 JFF786913:JFF786914 IVJ786913:IVJ786914 ILN786913:ILN786914 IBR786913:IBR786914 HRV786913:HRV786914 HHZ786913:HHZ786914 GYD786913:GYD786914 GOH786913:GOH786914 GEL786913:GEL786914 FUP786913:FUP786914 FKT786913:FKT786914 FAX786913:FAX786914 ERB786913:ERB786914 EHF786913:EHF786914 DXJ786913:DXJ786914 DNN786913:DNN786914 DDR786913:DDR786914 CTV786913:CTV786914 CJZ786913:CJZ786914 CAD786913:CAD786914 BQH786913:BQH786914 BGL786913:BGL786914 AWP786913:AWP786914 AMT786913:AMT786914 ACX786913:ACX786914 TB786913:TB786914 JF786913:JF786914 J786913:J786914 WVR721377:WVR721378 WLV721377:WLV721378 WBZ721377:WBZ721378 VSD721377:VSD721378 VIH721377:VIH721378 UYL721377:UYL721378 UOP721377:UOP721378 UET721377:UET721378 TUX721377:TUX721378 TLB721377:TLB721378 TBF721377:TBF721378 SRJ721377:SRJ721378 SHN721377:SHN721378 RXR721377:RXR721378 RNV721377:RNV721378 RDZ721377:RDZ721378 QUD721377:QUD721378 QKH721377:QKH721378 QAL721377:QAL721378 PQP721377:PQP721378 PGT721377:PGT721378 OWX721377:OWX721378 ONB721377:ONB721378 ODF721377:ODF721378 NTJ721377:NTJ721378 NJN721377:NJN721378 MZR721377:MZR721378 MPV721377:MPV721378 MFZ721377:MFZ721378 LWD721377:LWD721378 LMH721377:LMH721378 LCL721377:LCL721378 KSP721377:KSP721378 KIT721377:KIT721378 JYX721377:JYX721378 JPB721377:JPB721378 JFF721377:JFF721378 IVJ721377:IVJ721378 ILN721377:ILN721378 IBR721377:IBR721378 HRV721377:HRV721378 HHZ721377:HHZ721378 GYD721377:GYD721378 GOH721377:GOH721378 GEL721377:GEL721378 FUP721377:FUP721378 FKT721377:FKT721378 FAX721377:FAX721378 ERB721377:ERB721378 EHF721377:EHF721378 DXJ721377:DXJ721378 DNN721377:DNN721378 DDR721377:DDR721378 CTV721377:CTV721378 CJZ721377:CJZ721378 CAD721377:CAD721378 BQH721377:BQH721378 BGL721377:BGL721378 AWP721377:AWP721378 AMT721377:AMT721378 ACX721377:ACX721378 TB721377:TB721378 JF721377:JF721378 J721377:J721378 WVR655841:WVR655842 WLV655841:WLV655842 WBZ655841:WBZ655842 VSD655841:VSD655842 VIH655841:VIH655842 UYL655841:UYL655842 UOP655841:UOP655842 UET655841:UET655842 TUX655841:TUX655842 TLB655841:TLB655842 TBF655841:TBF655842 SRJ655841:SRJ655842 SHN655841:SHN655842 RXR655841:RXR655842 RNV655841:RNV655842 RDZ655841:RDZ655842 QUD655841:QUD655842 QKH655841:QKH655842 QAL655841:QAL655842 PQP655841:PQP655842 PGT655841:PGT655842 OWX655841:OWX655842 ONB655841:ONB655842 ODF655841:ODF655842 NTJ655841:NTJ655842 NJN655841:NJN655842 MZR655841:MZR655842 MPV655841:MPV655842 MFZ655841:MFZ655842 LWD655841:LWD655842 LMH655841:LMH655842 LCL655841:LCL655842 KSP655841:KSP655842 KIT655841:KIT655842 JYX655841:JYX655842 JPB655841:JPB655842 JFF655841:JFF655842 IVJ655841:IVJ655842 ILN655841:ILN655842 IBR655841:IBR655842 HRV655841:HRV655842 HHZ655841:HHZ655842 GYD655841:GYD655842 GOH655841:GOH655842 GEL655841:GEL655842 FUP655841:FUP655842 FKT655841:FKT655842 FAX655841:FAX655842 ERB655841:ERB655842 EHF655841:EHF655842 DXJ655841:DXJ655842 DNN655841:DNN655842 DDR655841:DDR655842 CTV655841:CTV655842 CJZ655841:CJZ655842 CAD655841:CAD655842 BQH655841:BQH655842 BGL655841:BGL655842 AWP655841:AWP655842 AMT655841:AMT655842 ACX655841:ACX655842 TB655841:TB655842 JF655841:JF655842 J655841:J655842 WVR590305:WVR590306 WLV590305:WLV590306 WBZ590305:WBZ590306 VSD590305:VSD590306 VIH590305:VIH590306 UYL590305:UYL590306 UOP590305:UOP590306 UET590305:UET590306 TUX590305:TUX590306 TLB590305:TLB590306 TBF590305:TBF590306 SRJ590305:SRJ590306 SHN590305:SHN590306 RXR590305:RXR590306 RNV590305:RNV590306 RDZ590305:RDZ590306 QUD590305:QUD590306 QKH590305:QKH590306 QAL590305:QAL590306 PQP590305:PQP590306 PGT590305:PGT590306 OWX590305:OWX590306 ONB590305:ONB590306 ODF590305:ODF590306 NTJ590305:NTJ590306 NJN590305:NJN590306 MZR590305:MZR590306 MPV590305:MPV590306 MFZ590305:MFZ590306 LWD590305:LWD590306 LMH590305:LMH590306 LCL590305:LCL590306 KSP590305:KSP590306 KIT590305:KIT590306 JYX590305:JYX590306 JPB590305:JPB590306 JFF590305:JFF590306 IVJ590305:IVJ590306 ILN590305:ILN590306 IBR590305:IBR590306 HRV590305:HRV590306 HHZ590305:HHZ590306 GYD590305:GYD590306 GOH590305:GOH590306 GEL590305:GEL590306 FUP590305:FUP590306 FKT590305:FKT590306 FAX590305:FAX590306 ERB590305:ERB590306 EHF590305:EHF590306 DXJ590305:DXJ590306 DNN590305:DNN590306 DDR590305:DDR590306 CTV590305:CTV590306 CJZ590305:CJZ590306 CAD590305:CAD590306 BQH590305:BQH590306 BGL590305:BGL590306 AWP590305:AWP590306 AMT590305:AMT590306 ACX590305:ACX590306 TB590305:TB590306 JF590305:JF590306 J590305:J590306 WVR524769:WVR524770 WLV524769:WLV524770 WBZ524769:WBZ524770 VSD524769:VSD524770 VIH524769:VIH524770 UYL524769:UYL524770 UOP524769:UOP524770 UET524769:UET524770 TUX524769:TUX524770 TLB524769:TLB524770 TBF524769:TBF524770 SRJ524769:SRJ524770 SHN524769:SHN524770 RXR524769:RXR524770 RNV524769:RNV524770 RDZ524769:RDZ524770 QUD524769:QUD524770 QKH524769:QKH524770 QAL524769:QAL524770 PQP524769:PQP524770 PGT524769:PGT524770 OWX524769:OWX524770 ONB524769:ONB524770 ODF524769:ODF524770 NTJ524769:NTJ524770 NJN524769:NJN524770 MZR524769:MZR524770 MPV524769:MPV524770 MFZ524769:MFZ524770 LWD524769:LWD524770 LMH524769:LMH524770 LCL524769:LCL524770 KSP524769:KSP524770 KIT524769:KIT524770 JYX524769:JYX524770 JPB524769:JPB524770 JFF524769:JFF524770 IVJ524769:IVJ524770 ILN524769:ILN524770 IBR524769:IBR524770 HRV524769:HRV524770 HHZ524769:HHZ524770 GYD524769:GYD524770 GOH524769:GOH524770 GEL524769:GEL524770 FUP524769:FUP524770 FKT524769:FKT524770 FAX524769:FAX524770 ERB524769:ERB524770 EHF524769:EHF524770 DXJ524769:DXJ524770 DNN524769:DNN524770 DDR524769:DDR524770 CTV524769:CTV524770 CJZ524769:CJZ524770 CAD524769:CAD524770 BQH524769:BQH524770 BGL524769:BGL524770 AWP524769:AWP524770 AMT524769:AMT524770 ACX524769:ACX524770 TB524769:TB524770 JF524769:JF524770 J524769:J524770 WVR459233:WVR459234 WLV459233:WLV459234 WBZ459233:WBZ459234 VSD459233:VSD459234 VIH459233:VIH459234 UYL459233:UYL459234 UOP459233:UOP459234 UET459233:UET459234 TUX459233:TUX459234 TLB459233:TLB459234 TBF459233:TBF459234 SRJ459233:SRJ459234 SHN459233:SHN459234 RXR459233:RXR459234 RNV459233:RNV459234 RDZ459233:RDZ459234 QUD459233:QUD459234 QKH459233:QKH459234 QAL459233:QAL459234 PQP459233:PQP459234 PGT459233:PGT459234 OWX459233:OWX459234 ONB459233:ONB459234 ODF459233:ODF459234 NTJ459233:NTJ459234 NJN459233:NJN459234 MZR459233:MZR459234 MPV459233:MPV459234 MFZ459233:MFZ459234 LWD459233:LWD459234 LMH459233:LMH459234 LCL459233:LCL459234 KSP459233:KSP459234 KIT459233:KIT459234 JYX459233:JYX459234 JPB459233:JPB459234 JFF459233:JFF459234 IVJ459233:IVJ459234 ILN459233:ILN459234 IBR459233:IBR459234 HRV459233:HRV459234 HHZ459233:HHZ459234 GYD459233:GYD459234 GOH459233:GOH459234 GEL459233:GEL459234 FUP459233:FUP459234 FKT459233:FKT459234 FAX459233:FAX459234 ERB459233:ERB459234 EHF459233:EHF459234 DXJ459233:DXJ459234 DNN459233:DNN459234 DDR459233:DDR459234 CTV459233:CTV459234 CJZ459233:CJZ459234 CAD459233:CAD459234 BQH459233:BQH459234 BGL459233:BGL459234 AWP459233:AWP459234 AMT459233:AMT459234 ACX459233:ACX459234 TB459233:TB459234 JF459233:JF459234 J459233:J459234 WVR393697:WVR393698 WLV393697:WLV393698 WBZ393697:WBZ393698 VSD393697:VSD393698 VIH393697:VIH393698 UYL393697:UYL393698 UOP393697:UOP393698 UET393697:UET393698 TUX393697:TUX393698 TLB393697:TLB393698 TBF393697:TBF393698 SRJ393697:SRJ393698 SHN393697:SHN393698 RXR393697:RXR393698 RNV393697:RNV393698 RDZ393697:RDZ393698 QUD393697:QUD393698 QKH393697:QKH393698 QAL393697:QAL393698 PQP393697:PQP393698 PGT393697:PGT393698 OWX393697:OWX393698 ONB393697:ONB393698 ODF393697:ODF393698 NTJ393697:NTJ393698 NJN393697:NJN393698 MZR393697:MZR393698 MPV393697:MPV393698 MFZ393697:MFZ393698 LWD393697:LWD393698 LMH393697:LMH393698 LCL393697:LCL393698 KSP393697:KSP393698 KIT393697:KIT393698 JYX393697:JYX393698 JPB393697:JPB393698 JFF393697:JFF393698 IVJ393697:IVJ393698 ILN393697:ILN393698 IBR393697:IBR393698 HRV393697:HRV393698 HHZ393697:HHZ393698 GYD393697:GYD393698 GOH393697:GOH393698 GEL393697:GEL393698 FUP393697:FUP393698 FKT393697:FKT393698 FAX393697:FAX393698 ERB393697:ERB393698 EHF393697:EHF393698 DXJ393697:DXJ393698 DNN393697:DNN393698 DDR393697:DDR393698 CTV393697:CTV393698 CJZ393697:CJZ393698 CAD393697:CAD393698 BQH393697:BQH393698 BGL393697:BGL393698 AWP393697:AWP393698 AMT393697:AMT393698 ACX393697:ACX393698 TB393697:TB393698 JF393697:JF393698 J393697:J393698 WVR328161:WVR328162 WLV328161:WLV328162 WBZ328161:WBZ328162 VSD328161:VSD328162 VIH328161:VIH328162 UYL328161:UYL328162 UOP328161:UOP328162 UET328161:UET328162 TUX328161:TUX328162 TLB328161:TLB328162 TBF328161:TBF328162 SRJ328161:SRJ328162 SHN328161:SHN328162 RXR328161:RXR328162 RNV328161:RNV328162 RDZ328161:RDZ328162 QUD328161:QUD328162 QKH328161:QKH328162 QAL328161:QAL328162 PQP328161:PQP328162 PGT328161:PGT328162 OWX328161:OWX328162 ONB328161:ONB328162 ODF328161:ODF328162 NTJ328161:NTJ328162 NJN328161:NJN328162 MZR328161:MZR328162 MPV328161:MPV328162 MFZ328161:MFZ328162 LWD328161:LWD328162 LMH328161:LMH328162 LCL328161:LCL328162 KSP328161:KSP328162 KIT328161:KIT328162 JYX328161:JYX328162 JPB328161:JPB328162 JFF328161:JFF328162 IVJ328161:IVJ328162 ILN328161:ILN328162 IBR328161:IBR328162 HRV328161:HRV328162 HHZ328161:HHZ328162 GYD328161:GYD328162 GOH328161:GOH328162 GEL328161:GEL328162 FUP328161:FUP328162 FKT328161:FKT328162 FAX328161:FAX328162 ERB328161:ERB328162 EHF328161:EHF328162 DXJ328161:DXJ328162 DNN328161:DNN328162 DDR328161:DDR328162 CTV328161:CTV328162 CJZ328161:CJZ328162 CAD328161:CAD328162 BQH328161:BQH328162 BGL328161:BGL328162 AWP328161:AWP328162 AMT328161:AMT328162 ACX328161:ACX328162 TB328161:TB328162 JF328161:JF328162 J328161:J328162 WVR262625:WVR262626 WLV262625:WLV262626 WBZ262625:WBZ262626 VSD262625:VSD262626 VIH262625:VIH262626 UYL262625:UYL262626 UOP262625:UOP262626 UET262625:UET262626 TUX262625:TUX262626 TLB262625:TLB262626 TBF262625:TBF262626 SRJ262625:SRJ262626 SHN262625:SHN262626 RXR262625:RXR262626 RNV262625:RNV262626 RDZ262625:RDZ262626 QUD262625:QUD262626 QKH262625:QKH262626 QAL262625:QAL262626 PQP262625:PQP262626 PGT262625:PGT262626 OWX262625:OWX262626 ONB262625:ONB262626 ODF262625:ODF262626 NTJ262625:NTJ262626 NJN262625:NJN262626 MZR262625:MZR262626 MPV262625:MPV262626 MFZ262625:MFZ262626 LWD262625:LWD262626 LMH262625:LMH262626 LCL262625:LCL262626 KSP262625:KSP262626 KIT262625:KIT262626 JYX262625:JYX262626 JPB262625:JPB262626 JFF262625:JFF262626 IVJ262625:IVJ262626 ILN262625:ILN262626 IBR262625:IBR262626 HRV262625:HRV262626 HHZ262625:HHZ262626 GYD262625:GYD262626 GOH262625:GOH262626 GEL262625:GEL262626 FUP262625:FUP262626 FKT262625:FKT262626 FAX262625:FAX262626 ERB262625:ERB262626 EHF262625:EHF262626 DXJ262625:DXJ262626 DNN262625:DNN262626 DDR262625:DDR262626 CTV262625:CTV262626 CJZ262625:CJZ262626 CAD262625:CAD262626 BQH262625:BQH262626 BGL262625:BGL262626 AWP262625:AWP262626 AMT262625:AMT262626 ACX262625:ACX262626 TB262625:TB262626 JF262625:JF262626 J262625:J262626 WVR197089:WVR197090 WLV197089:WLV197090 WBZ197089:WBZ197090 VSD197089:VSD197090 VIH197089:VIH197090 UYL197089:UYL197090 UOP197089:UOP197090 UET197089:UET197090 TUX197089:TUX197090 TLB197089:TLB197090 TBF197089:TBF197090 SRJ197089:SRJ197090 SHN197089:SHN197090 RXR197089:RXR197090 RNV197089:RNV197090 RDZ197089:RDZ197090 QUD197089:QUD197090 QKH197089:QKH197090 QAL197089:QAL197090 PQP197089:PQP197090 PGT197089:PGT197090 OWX197089:OWX197090 ONB197089:ONB197090 ODF197089:ODF197090 NTJ197089:NTJ197090 NJN197089:NJN197090 MZR197089:MZR197090 MPV197089:MPV197090 MFZ197089:MFZ197090 LWD197089:LWD197090 LMH197089:LMH197090 LCL197089:LCL197090 KSP197089:KSP197090 KIT197089:KIT197090 JYX197089:JYX197090 JPB197089:JPB197090 JFF197089:JFF197090 IVJ197089:IVJ197090 ILN197089:ILN197090 IBR197089:IBR197090 HRV197089:HRV197090 HHZ197089:HHZ197090 GYD197089:GYD197090 GOH197089:GOH197090 GEL197089:GEL197090 FUP197089:FUP197090 FKT197089:FKT197090 FAX197089:FAX197090 ERB197089:ERB197090 EHF197089:EHF197090 DXJ197089:DXJ197090 DNN197089:DNN197090 DDR197089:DDR197090 CTV197089:CTV197090 CJZ197089:CJZ197090 CAD197089:CAD197090 BQH197089:BQH197090 BGL197089:BGL197090 AWP197089:AWP197090 AMT197089:AMT197090 ACX197089:ACX197090 TB197089:TB197090 JF197089:JF197090 J197089:J197090 WVR131553:WVR131554 WLV131553:WLV131554 WBZ131553:WBZ131554 VSD131553:VSD131554 VIH131553:VIH131554 UYL131553:UYL131554 UOP131553:UOP131554 UET131553:UET131554 TUX131553:TUX131554 TLB131553:TLB131554 TBF131553:TBF131554 SRJ131553:SRJ131554 SHN131553:SHN131554 RXR131553:RXR131554 RNV131553:RNV131554 RDZ131553:RDZ131554 QUD131553:QUD131554 QKH131553:QKH131554 QAL131553:QAL131554 PQP131553:PQP131554 PGT131553:PGT131554 OWX131553:OWX131554 ONB131553:ONB131554 ODF131553:ODF131554 NTJ131553:NTJ131554 NJN131553:NJN131554 MZR131553:MZR131554 MPV131553:MPV131554 MFZ131553:MFZ131554 LWD131553:LWD131554 LMH131553:LMH131554 LCL131553:LCL131554 KSP131553:KSP131554 KIT131553:KIT131554 JYX131553:JYX131554 JPB131553:JPB131554 JFF131553:JFF131554 IVJ131553:IVJ131554 ILN131553:ILN131554 IBR131553:IBR131554 HRV131553:HRV131554 HHZ131553:HHZ131554 GYD131553:GYD131554 GOH131553:GOH131554 GEL131553:GEL131554 FUP131553:FUP131554 FKT131553:FKT131554 FAX131553:FAX131554 ERB131553:ERB131554 EHF131553:EHF131554 DXJ131553:DXJ131554 DNN131553:DNN131554 DDR131553:DDR131554 CTV131553:CTV131554 CJZ131553:CJZ131554 CAD131553:CAD131554 BQH131553:BQH131554 BGL131553:BGL131554 AWP131553:AWP131554 AMT131553:AMT131554 ACX131553:ACX131554 TB131553:TB131554 JF131553:JF131554 J131553:J131554 WVR66017:WVR66018 WLV66017:WLV66018 WBZ66017:WBZ66018 VSD66017:VSD66018 VIH66017:VIH66018 UYL66017:UYL66018 UOP66017:UOP66018 UET66017:UET66018 TUX66017:TUX66018 TLB66017:TLB66018 TBF66017:TBF66018 SRJ66017:SRJ66018 SHN66017:SHN66018 RXR66017:RXR66018 RNV66017:RNV66018 RDZ66017:RDZ66018 QUD66017:QUD66018 QKH66017:QKH66018 QAL66017:QAL66018 PQP66017:PQP66018 PGT66017:PGT66018 OWX66017:OWX66018 ONB66017:ONB66018 ODF66017:ODF66018 NTJ66017:NTJ66018 NJN66017:NJN66018 MZR66017:MZR66018 MPV66017:MPV66018 MFZ66017:MFZ66018 LWD66017:LWD66018 LMH66017:LMH66018 LCL66017:LCL66018 KSP66017:KSP66018 KIT66017:KIT66018 JYX66017:JYX66018 JPB66017:JPB66018 JFF66017:JFF66018 IVJ66017:IVJ66018 ILN66017:ILN66018 IBR66017:IBR66018 HRV66017:HRV66018 HHZ66017:HHZ66018 GYD66017:GYD66018 GOH66017:GOH66018 GEL66017:GEL66018 FUP66017:FUP66018 FKT66017:FKT66018 FAX66017:FAX66018 ERB66017:ERB66018 EHF66017:EHF66018 DXJ66017:DXJ66018 DNN66017:DNN66018 DDR66017:DDR66018 CTV66017:CTV66018 CJZ66017:CJZ66018 CAD66017:CAD66018 BQH66017:BQH66018 BGL66017:BGL66018 AWP66017:AWP66018 AMT66017:AMT66018 ACX66017:ACX66018 TB66017:TB66018 JF66017:JF66018 J66017:J66018 WVR983543:WVR983545 WLV983543:WLV983545 WBZ983543:WBZ983545 VSD983543:VSD983545 VIH983543:VIH983545 UYL983543:UYL983545 UOP983543:UOP983545 UET983543:UET983545 TUX983543:TUX983545 TLB983543:TLB983545 TBF983543:TBF983545 SRJ983543:SRJ983545 SHN983543:SHN983545 RXR983543:RXR983545 RNV983543:RNV983545 RDZ983543:RDZ983545 QUD983543:QUD983545 QKH983543:QKH983545 QAL983543:QAL983545 PQP983543:PQP983545 PGT983543:PGT983545 OWX983543:OWX983545 ONB983543:ONB983545 ODF983543:ODF983545 NTJ983543:NTJ983545 NJN983543:NJN983545 MZR983543:MZR983545 MPV983543:MPV983545 MFZ983543:MFZ983545 LWD983543:LWD983545 LMH983543:LMH983545 LCL983543:LCL983545 KSP983543:KSP983545 KIT983543:KIT983545 JYX983543:JYX983545 JPB983543:JPB983545 JFF983543:JFF983545 IVJ983543:IVJ983545 ILN983543:ILN983545 IBR983543:IBR983545 HRV983543:HRV983545 HHZ983543:HHZ983545 GYD983543:GYD983545 GOH983543:GOH983545 GEL983543:GEL983545 FUP983543:FUP983545 FKT983543:FKT983545 FAX983543:FAX983545 ERB983543:ERB983545 EHF983543:EHF983545 DXJ983543:DXJ983545 DNN983543:DNN983545 DDR983543:DDR983545 CTV983543:CTV983545 CJZ983543:CJZ983545 CAD983543:CAD983545 BQH983543:BQH983545 BGL983543:BGL983545 AWP983543:AWP983545 AMT983543:AMT983545 ACX983543:ACX983545 TB983543:TB983545 JF983543:JF983545 J983543:J983545 WVR918007:WVR918009 WLV918007:WLV918009 WBZ918007:WBZ918009 VSD918007:VSD918009 VIH918007:VIH918009 UYL918007:UYL918009 UOP918007:UOP918009 UET918007:UET918009 TUX918007:TUX918009 TLB918007:TLB918009 TBF918007:TBF918009 SRJ918007:SRJ918009 SHN918007:SHN918009 RXR918007:RXR918009 RNV918007:RNV918009 RDZ918007:RDZ918009 QUD918007:QUD918009 QKH918007:QKH918009 QAL918007:QAL918009 PQP918007:PQP918009 PGT918007:PGT918009 OWX918007:OWX918009 ONB918007:ONB918009 ODF918007:ODF918009 NTJ918007:NTJ918009 NJN918007:NJN918009 MZR918007:MZR918009 MPV918007:MPV918009 MFZ918007:MFZ918009 LWD918007:LWD918009 LMH918007:LMH918009 LCL918007:LCL918009 KSP918007:KSP918009 KIT918007:KIT918009 JYX918007:JYX918009 JPB918007:JPB918009 JFF918007:JFF918009 IVJ918007:IVJ918009 ILN918007:ILN918009 IBR918007:IBR918009 HRV918007:HRV918009 HHZ918007:HHZ918009 GYD918007:GYD918009 GOH918007:GOH918009 GEL918007:GEL918009 FUP918007:FUP918009 FKT918007:FKT918009 FAX918007:FAX918009 ERB918007:ERB918009 EHF918007:EHF918009 DXJ918007:DXJ918009 DNN918007:DNN918009 DDR918007:DDR918009 CTV918007:CTV918009 CJZ918007:CJZ918009 CAD918007:CAD918009 BQH918007:BQH918009 BGL918007:BGL918009 AWP918007:AWP918009 AMT918007:AMT918009 ACX918007:ACX918009 TB918007:TB918009 JF918007:JF918009 J918007:J918009 WVR852471:WVR852473 WLV852471:WLV852473 WBZ852471:WBZ852473 VSD852471:VSD852473 VIH852471:VIH852473 UYL852471:UYL852473 UOP852471:UOP852473 UET852471:UET852473 TUX852471:TUX852473 TLB852471:TLB852473 TBF852471:TBF852473 SRJ852471:SRJ852473 SHN852471:SHN852473 RXR852471:RXR852473 RNV852471:RNV852473 RDZ852471:RDZ852473 QUD852471:QUD852473 QKH852471:QKH852473 QAL852471:QAL852473 PQP852471:PQP852473 PGT852471:PGT852473 OWX852471:OWX852473 ONB852471:ONB852473 ODF852471:ODF852473 NTJ852471:NTJ852473 NJN852471:NJN852473 MZR852471:MZR852473 MPV852471:MPV852473 MFZ852471:MFZ852473 LWD852471:LWD852473 LMH852471:LMH852473 LCL852471:LCL852473 KSP852471:KSP852473 KIT852471:KIT852473 JYX852471:JYX852473 JPB852471:JPB852473 JFF852471:JFF852473 IVJ852471:IVJ852473 ILN852471:ILN852473 IBR852471:IBR852473 HRV852471:HRV852473 HHZ852471:HHZ852473 GYD852471:GYD852473 GOH852471:GOH852473 GEL852471:GEL852473 FUP852471:FUP852473 FKT852471:FKT852473 FAX852471:FAX852473 ERB852471:ERB852473 EHF852471:EHF852473 DXJ852471:DXJ852473 DNN852471:DNN852473 DDR852471:DDR852473 CTV852471:CTV852473 CJZ852471:CJZ852473 CAD852471:CAD852473 BQH852471:BQH852473 BGL852471:BGL852473 AWP852471:AWP852473 AMT852471:AMT852473 ACX852471:ACX852473 TB852471:TB852473 JF852471:JF852473 J852471:J852473 WVR786935:WVR786937 WLV786935:WLV786937 WBZ786935:WBZ786937 VSD786935:VSD786937 VIH786935:VIH786937 UYL786935:UYL786937 UOP786935:UOP786937 UET786935:UET786937 TUX786935:TUX786937 TLB786935:TLB786937 TBF786935:TBF786937 SRJ786935:SRJ786937 SHN786935:SHN786937 RXR786935:RXR786937 RNV786935:RNV786937 RDZ786935:RDZ786937 QUD786935:QUD786937 QKH786935:QKH786937 QAL786935:QAL786937 PQP786935:PQP786937 PGT786935:PGT786937 OWX786935:OWX786937 ONB786935:ONB786937 ODF786935:ODF786937 NTJ786935:NTJ786937 NJN786935:NJN786937 MZR786935:MZR786937 MPV786935:MPV786937 MFZ786935:MFZ786937 LWD786935:LWD786937 LMH786935:LMH786937 LCL786935:LCL786937 KSP786935:KSP786937 KIT786935:KIT786937 JYX786935:JYX786937 JPB786935:JPB786937 JFF786935:JFF786937 IVJ786935:IVJ786937 ILN786935:ILN786937 IBR786935:IBR786937 HRV786935:HRV786937 HHZ786935:HHZ786937 GYD786935:GYD786937 GOH786935:GOH786937 GEL786935:GEL786937 FUP786935:FUP786937 FKT786935:FKT786937 FAX786935:FAX786937 ERB786935:ERB786937 EHF786935:EHF786937 DXJ786935:DXJ786937 DNN786935:DNN786937 DDR786935:DDR786937 CTV786935:CTV786937 CJZ786935:CJZ786937 CAD786935:CAD786937 BQH786935:BQH786937 BGL786935:BGL786937 AWP786935:AWP786937 AMT786935:AMT786937 ACX786935:ACX786937 TB786935:TB786937 JF786935:JF786937 J786935:J786937 WVR721399:WVR721401 WLV721399:WLV721401 WBZ721399:WBZ721401 VSD721399:VSD721401 VIH721399:VIH721401 UYL721399:UYL721401 UOP721399:UOP721401 UET721399:UET721401 TUX721399:TUX721401 TLB721399:TLB721401 TBF721399:TBF721401 SRJ721399:SRJ721401 SHN721399:SHN721401 RXR721399:RXR721401 RNV721399:RNV721401 RDZ721399:RDZ721401 QUD721399:QUD721401 QKH721399:QKH721401 QAL721399:QAL721401 PQP721399:PQP721401 PGT721399:PGT721401 OWX721399:OWX721401 ONB721399:ONB721401 ODF721399:ODF721401 NTJ721399:NTJ721401 NJN721399:NJN721401 MZR721399:MZR721401 MPV721399:MPV721401 MFZ721399:MFZ721401 LWD721399:LWD721401 LMH721399:LMH721401 LCL721399:LCL721401 KSP721399:KSP721401 KIT721399:KIT721401 JYX721399:JYX721401 JPB721399:JPB721401 JFF721399:JFF721401 IVJ721399:IVJ721401 ILN721399:ILN721401 IBR721399:IBR721401 HRV721399:HRV721401 HHZ721399:HHZ721401 GYD721399:GYD721401 GOH721399:GOH721401 GEL721399:GEL721401 FUP721399:FUP721401 FKT721399:FKT721401 FAX721399:FAX721401 ERB721399:ERB721401 EHF721399:EHF721401 DXJ721399:DXJ721401 DNN721399:DNN721401 DDR721399:DDR721401 CTV721399:CTV721401 CJZ721399:CJZ721401 CAD721399:CAD721401 BQH721399:BQH721401 BGL721399:BGL721401 AWP721399:AWP721401 AMT721399:AMT721401 ACX721399:ACX721401 TB721399:TB721401 JF721399:JF721401 J721399:J721401 WVR655863:WVR655865 WLV655863:WLV655865 WBZ655863:WBZ655865 VSD655863:VSD655865 VIH655863:VIH655865 UYL655863:UYL655865 UOP655863:UOP655865 UET655863:UET655865 TUX655863:TUX655865 TLB655863:TLB655865 TBF655863:TBF655865 SRJ655863:SRJ655865 SHN655863:SHN655865 RXR655863:RXR655865 RNV655863:RNV655865 RDZ655863:RDZ655865 QUD655863:QUD655865 QKH655863:QKH655865 QAL655863:QAL655865 PQP655863:PQP655865 PGT655863:PGT655865 OWX655863:OWX655865 ONB655863:ONB655865 ODF655863:ODF655865 NTJ655863:NTJ655865 NJN655863:NJN655865 MZR655863:MZR655865 MPV655863:MPV655865 MFZ655863:MFZ655865 LWD655863:LWD655865 LMH655863:LMH655865 LCL655863:LCL655865 KSP655863:KSP655865 KIT655863:KIT655865 JYX655863:JYX655865 JPB655863:JPB655865 JFF655863:JFF655865 IVJ655863:IVJ655865 ILN655863:ILN655865 IBR655863:IBR655865 HRV655863:HRV655865 HHZ655863:HHZ655865 GYD655863:GYD655865 GOH655863:GOH655865 GEL655863:GEL655865 FUP655863:FUP655865 FKT655863:FKT655865 FAX655863:FAX655865 ERB655863:ERB655865 EHF655863:EHF655865 DXJ655863:DXJ655865 DNN655863:DNN655865 DDR655863:DDR655865 CTV655863:CTV655865 CJZ655863:CJZ655865 CAD655863:CAD655865 BQH655863:BQH655865 BGL655863:BGL655865 AWP655863:AWP655865 AMT655863:AMT655865 ACX655863:ACX655865 TB655863:TB655865 JF655863:JF655865 J655863:J655865 WVR590327:WVR590329 WLV590327:WLV590329 WBZ590327:WBZ590329 VSD590327:VSD590329 VIH590327:VIH590329 UYL590327:UYL590329 UOP590327:UOP590329 UET590327:UET590329 TUX590327:TUX590329 TLB590327:TLB590329 TBF590327:TBF590329 SRJ590327:SRJ590329 SHN590327:SHN590329 RXR590327:RXR590329 RNV590327:RNV590329 RDZ590327:RDZ590329 QUD590327:QUD590329 QKH590327:QKH590329 QAL590327:QAL590329 PQP590327:PQP590329 PGT590327:PGT590329 OWX590327:OWX590329 ONB590327:ONB590329 ODF590327:ODF590329 NTJ590327:NTJ590329 NJN590327:NJN590329 MZR590327:MZR590329 MPV590327:MPV590329 MFZ590327:MFZ590329 LWD590327:LWD590329 LMH590327:LMH590329 LCL590327:LCL590329 KSP590327:KSP590329 KIT590327:KIT590329 JYX590327:JYX590329 JPB590327:JPB590329 JFF590327:JFF590329 IVJ590327:IVJ590329 ILN590327:ILN590329 IBR590327:IBR590329 HRV590327:HRV590329 HHZ590327:HHZ590329 GYD590327:GYD590329 GOH590327:GOH590329 GEL590327:GEL590329 FUP590327:FUP590329 FKT590327:FKT590329 FAX590327:FAX590329 ERB590327:ERB590329 EHF590327:EHF590329 DXJ590327:DXJ590329 DNN590327:DNN590329 DDR590327:DDR590329 CTV590327:CTV590329 CJZ590327:CJZ590329 CAD590327:CAD590329 BQH590327:BQH590329 BGL590327:BGL590329 AWP590327:AWP590329 AMT590327:AMT590329 ACX590327:ACX590329 TB590327:TB590329 JF590327:JF590329 J590327:J590329 WVR524791:WVR524793 WLV524791:WLV524793 WBZ524791:WBZ524793 VSD524791:VSD524793 VIH524791:VIH524793 UYL524791:UYL524793 UOP524791:UOP524793 UET524791:UET524793 TUX524791:TUX524793 TLB524791:TLB524793 TBF524791:TBF524793 SRJ524791:SRJ524793 SHN524791:SHN524793 RXR524791:RXR524793 RNV524791:RNV524793 RDZ524791:RDZ524793 QUD524791:QUD524793 QKH524791:QKH524793 QAL524791:QAL524793 PQP524791:PQP524793 PGT524791:PGT524793 OWX524791:OWX524793 ONB524791:ONB524793 ODF524791:ODF524793 NTJ524791:NTJ524793 NJN524791:NJN524793 MZR524791:MZR524793 MPV524791:MPV524793 MFZ524791:MFZ524793 LWD524791:LWD524793 LMH524791:LMH524793 LCL524791:LCL524793 KSP524791:KSP524793 KIT524791:KIT524793 JYX524791:JYX524793 JPB524791:JPB524793 JFF524791:JFF524793 IVJ524791:IVJ524793 ILN524791:ILN524793 IBR524791:IBR524793 HRV524791:HRV524793 HHZ524791:HHZ524793 GYD524791:GYD524793 GOH524791:GOH524793 GEL524791:GEL524793 FUP524791:FUP524793 FKT524791:FKT524793 FAX524791:FAX524793 ERB524791:ERB524793 EHF524791:EHF524793 DXJ524791:DXJ524793 DNN524791:DNN524793 DDR524791:DDR524793 CTV524791:CTV524793 CJZ524791:CJZ524793 CAD524791:CAD524793 BQH524791:BQH524793 BGL524791:BGL524793 AWP524791:AWP524793 AMT524791:AMT524793 ACX524791:ACX524793 TB524791:TB524793 JF524791:JF524793 J524791:J524793 WVR459255:WVR459257 WLV459255:WLV459257 WBZ459255:WBZ459257 VSD459255:VSD459257 VIH459255:VIH459257 UYL459255:UYL459257 UOP459255:UOP459257 UET459255:UET459257 TUX459255:TUX459257 TLB459255:TLB459257 TBF459255:TBF459257 SRJ459255:SRJ459257 SHN459255:SHN459257 RXR459255:RXR459257 RNV459255:RNV459257 RDZ459255:RDZ459257 QUD459255:QUD459257 QKH459255:QKH459257 QAL459255:QAL459257 PQP459255:PQP459257 PGT459255:PGT459257 OWX459255:OWX459257 ONB459255:ONB459257 ODF459255:ODF459257 NTJ459255:NTJ459257 NJN459255:NJN459257 MZR459255:MZR459257 MPV459255:MPV459257 MFZ459255:MFZ459257 LWD459255:LWD459257 LMH459255:LMH459257 LCL459255:LCL459257 KSP459255:KSP459257 KIT459255:KIT459257 JYX459255:JYX459257 JPB459255:JPB459257 JFF459255:JFF459257 IVJ459255:IVJ459257 ILN459255:ILN459257 IBR459255:IBR459257 HRV459255:HRV459257 HHZ459255:HHZ459257 GYD459255:GYD459257 GOH459255:GOH459257 GEL459255:GEL459257 FUP459255:FUP459257 FKT459255:FKT459257 FAX459255:FAX459257 ERB459255:ERB459257 EHF459255:EHF459257 DXJ459255:DXJ459257 DNN459255:DNN459257 DDR459255:DDR459257 CTV459255:CTV459257 CJZ459255:CJZ459257 CAD459255:CAD459257 BQH459255:BQH459257 BGL459255:BGL459257 AWP459255:AWP459257 AMT459255:AMT459257 ACX459255:ACX459257 TB459255:TB459257 JF459255:JF459257 J459255:J459257 WVR393719:WVR393721 WLV393719:WLV393721 WBZ393719:WBZ393721 VSD393719:VSD393721 VIH393719:VIH393721 UYL393719:UYL393721 UOP393719:UOP393721 UET393719:UET393721 TUX393719:TUX393721 TLB393719:TLB393721 TBF393719:TBF393721 SRJ393719:SRJ393721 SHN393719:SHN393721 RXR393719:RXR393721 RNV393719:RNV393721 RDZ393719:RDZ393721 QUD393719:QUD393721 QKH393719:QKH393721 QAL393719:QAL393721 PQP393719:PQP393721 PGT393719:PGT393721 OWX393719:OWX393721 ONB393719:ONB393721 ODF393719:ODF393721 NTJ393719:NTJ393721 NJN393719:NJN393721 MZR393719:MZR393721 MPV393719:MPV393721 MFZ393719:MFZ393721 LWD393719:LWD393721 LMH393719:LMH393721 LCL393719:LCL393721 KSP393719:KSP393721 KIT393719:KIT393721 JYX393719:JYX393721 JPB393719:JPB393721 JFF393719:JFF393721 IVJ393719:IVJ393721 ILN393719:ILN393721 IBR393719:IBR393721 HRV393719:HRV393721 HHZ393719:HHZ393721 GYD393719:GYD393721 GOH393719:GOH393721 GEL393719:GEL393721 FUP393719:FUP393721 FKT393719:FKT393721 FAX393719:FAX393721 ERB393719:ERB393721 EHF393719:EHF393721 DXJ393719:DXJ393721 DNN393719:DNN393721 DDR393719:DDR393721 CTV393719:CTV393721 CJZ393719:CJZ393721 CAD393719:CAD393721 BQH393719:BQH393721 BGL393719:BGL393721 AWP393719:AWP393721 AMT393719:AMT393721 ACX393719:ACX393721 TB393719:TB393721 JF393719:JF393721 J393719:J393721 WVR328183:WVR328185 WLV328183:WLV328185 WBZ328183:WBZ328185 VSD328183:VSD328185 VIH328183:VIH328185 UYL328183:UYL328185 UOP328183:UOP328185 UET328183:UET328185 TUX328183:TUX328185 TLB328183:TLB328185 TBF328183:TBF328185 SRJ328183:SRJ328185 SHN328183:SHN328185 RXR328183:RXR328185 RNV328183:RNV328185 RDZ328183:RDZ328185 QUD328183:QUD328185 QKH328183:QKH328185 QAL328183:QAL328185 PQP328183:PQP328185 PGT328183:PGT328185 OWX328183:OWX328185 ONB328183:ONB328185 ODF328183:ODF328185 NTJ328183:NTJ328185 NJN328183:NJN328185 MZR328183:MZR328185 MPV328183:MPV328185 MFZ328183:MFZ328185 LWD328183:LWD328185 LMH328183:LMH328185 LCL328183:LCL328185 KSP328183:KSP328185 KIT328183:KIT328185 JYX328183:JYX328185 JPB328183:JPB328185 JFF328183:JFF328185 IVJ328183:IVJ328185 ILN328183:ILN328185 IBR328183:IBR328185 HRV328183:HRV328185 HHZ328183:HHZ328185 GYD328183:GYD328185 GOH328183:GOH328185 GEL328183:GEL328185 FUP328183:FUP328185 FKT328183:FKT328185 FAX328183:FAX328185 ERB328183:ERB328185 EHF328183:EHF328185 DXJ328183:DXJ328185 DNN328183:DNN328185 DDR328183:DDR328185 CTV328183:CTV328185 CJZ328183:CJZ328185 CAD328183:CAD328185 BQH328183:BQH328185 BGL328183:BGL328185 AWP328183:AWP328185 AMT328183:AMT328185 ACX328183:ACX328185 TB328183:TB328185 JF328183:JF328185 J328183:J328185 WVR262647:WVR262649 WLV262647:WLV262649 WBZ262647:WBZ262649 VSD262647:VSD262649 VIH262647:VIH262649 UYL262647:UYL262649 UOP262647:UOP262649 UET262647:UET262649 TUX262647:TUX262649 TLB262647:TLB262649 TBF262647:TBF262649 SRJ262647:SRJ262649 SHN262647:SHN262649 RXR262647:RXR262649 RNV262647:RNV262649 RDZ262647:RDZ262649 QUD262647:QUD262649 QKH262647:QKH262649 QAL262647:QAL262649 PQP262647:PQP262649 PGT262647:PGT262649 OWX262647:OWX262649 ONB262647:ONB262649 ODF262647:ODF262649 NTJ262647:NTJ262649 NJN262647:NJN262649 MZR262647:MZR262649 MPV262647:MPV262649 MFZ262647:MFZ262649 LWD262647:LWD262649 LMH262647:LMH262649 LCL262647:LCL262649 KSP262647:KSP262649 KIT262647:KIT262649 JYX262647:JYX262649 JPB262647:JPB262649 JFF262647:JFF262649 IVJ262647:IVJ262649 ILN262647:ILN262649 IBR262647:IBR262649 HRV262647:HRV262649 HHZ262647:HHZ262649 GYD262647:GYD262649 GOH262647:GOH262649 GEL262647:GEL262649 FUP262647:FUP262649 FKT262647:FKT262649 FAX262647:FAX262649 ERB262647:ERB262649 EHF262647:EHF262649 DXJ262647:DXJ262649 DNN262647:DNN262649 DDR262647:DDR262649 CTV262647:CTV262649 CJZ262647:CJZ262649 CAD262647:CAD262649 BQH262647:BQH262649 BGL262647:BGL262649 AWP262647:AWP262649 AMT262647:AMT262649 ACX262647:ACX262649 TB262647:TB262649 JF262647:JF262649 J262647:J262649 WVR197111:WVR197113 WLV197111:WLV197113 WBZ197111:WBZ197113 VSD197111:VSD197113 VIH197111:VIH197113 UYL197111:UYL197113 UOP197111:UOP197113 UET197111:UET197113 TUX197111:TUX197113 TLB197111:TLB197113 TBF197111:TBF197113 SRJ197111:SRJ197113 SHN197111:SHN197113 RXR197111:RXR197113 RNV197111:RNV197113 RDZ197111:RDZ197113 QUD197111:QUD197113 QKH197111:QKH197113 QAL197111:QAL197113 PQP197111:PQP197113 PGT197111:PGT197113 OWX197111:OWX197113 ONB197111:ONB197113 ODF197111:ODF197113 NTJ197111:NTJ197113 NJN197111:NJN197113 MZR197111:MZR197113 MPV197111:MPV197113 MFZ197111:MFZ197113 LWD197111:LWD197113 LMH197111:LMH197113 LCL197111:LCL197113 KSP197111:KSP197113 KIT197111:KIT197113 JYX197111:JYX197113 JPB197111:JPB197113 JFF197111:JFF197113 IVJ197111:IVJ197113 ILN197111:ILN197113 IBR197111:IBR197113 HRV197111:HRV197113 HHZ197111:HHZ197113 GYD197111:GYD197113 GOH197111:GOH197113 GEL197111:GEL197113 FUP197111:FUP197113 FKT197111:FKT197113 FAX197111:FAX197113 ERB197111:ERB197113 EHF197111:EHF197113 DXJ197111:DXJ197113 DNN197111:DNN197113 DDR197111:DDR197113 CTV197111:CTV197113 CJZ197111:CJZ197113 CAD197111:CAD197113 BQH197111:BQH197113 BGL197111:BGL197113 AWP197111:AWP197113 AMT197111:AMT197113 ACX197111:ACX197113 TB197111:TB197113 JF197111:JF197113 J197111:J197113 WVR131575:WVR131577 WLV131575:WLV131577 WBZ131575:WBZ131577 VSD131575:VSD131577 VIH131575:VIH131577 UYL131575:UYL131577 UOP131575:UOP131577 UET131575:UET131577 TUX131575:TUX131577 TLB131575:TLB131577 TBF131575:TBF131577 SRJ131575:SRJ131577 SHN131575:SHN131577 RXR131575:RXR131577 RNV131575:RNV131577 RDZ131575:RDZ131577 QUD131575:QUD131577 QKH131575:QKH131577 QAL131575:QAL131577 PQP131575:PQP131577 PGT131575:PGT131577 OWX131575:OWX131577 ONB131575:ONB131577 ODF131575:ODF131577 NTJ131575:NTJ131577 NJN131575:NJN131577 MZR131575:MZR131577 MPV131575:MPV131577 MFZ131575:MFZ131577 LWD131575:LWD131577 LMH131575:LMH131577 LCL131575:LCL131577 KSP131575:KSP131577 KIT131575:KIT131577 JYX131575:JYX131577 JPB131575:JPB131577 JFF131575:JFF131577 IVJ131575:IVJ131577 ILN131575:ILN131577 IBR131575:IBR131577 HRV131575:HRV131577 HHZ131575:HHZ131577 GYD131575:GYD131577 GOH131575:GOH131577 GEL131575:GEL131577 FUP131575:FUP131577 FKT131575:FKT131577 FAX131575:FAX131577 ERB131575:ERB131577 EHF131575:EHF131577 DXJ131575:DXJ131577 DNN131575:DNN131577 DDR131575:DDR131577 CTV131575:CTV131577 CJZ131575:CJZ131577 CAD131575:CAD131577 BQH131575:BQH131577 BGL131575:BGL131577 AWP131575:AWP131577 AMT131575:AMT131577 ACX131575:ACX131577 TB131575:TB131577 JF131575:JF131577 J131575:J131577 WVR66039:WVR66041 WLV66039:WLV66041 WBZ66039:WBZ66041 VSD66039:VSD66041 VIH66039:VIH66041 UYL66039:UYL66041 UOP66039:UOP66041 UET66039:UET66041 TUX66039:TUX66041 TLB66039:TLB66041 TBF66039:TBF66041 SRJ66039:SRJ66041 SHN66039:SHN66041 RXR66039:RXR66041 RNV66039:RNV66041 RDZ66039:RDZ66041 QUD66039:QUD66041 QKH66039:QKH66041 QAL66039:QAL66041 PQP66039:PQP66041 PGT66039:PGT66041 OWX66039:OWX66041 ONB66039:ONB66041 ODF66039:ODF66041 NTJ66039:NTJ66041 NJN66039:NJN66041 MZR66039:MZR66041 MPV66039:MPV66041 MFZ66039:MFZ66041 LWD66039:LWD66041 LMH66039:LMH66041 LCL66039:LCL66041 KSP66039:KSP66041 KIT66039:KIT66041 JYX66039:JYX66041 JPB66039:JPB66041 JFF66039:JFF66041 IVJ66039:IVJ66041 ILN66039:ILN66041 IBR66039:IBR66041 HRV66039:HRV66041 HHZ66039:HHZ66041 GYD66039:GYD66041 GOH66039:GOH66041 GEL66039:GEL66041 FUP66039:FUP66041 FKT66039:FKT66041 FAX66039:FAX66041 ERB66039:ERB66041 EHF66039:EHF66041 DXJ66039:DXJ66041 DNN66039:DNN66041 DDR66039:DDR66041 CTV66039:CTV66041 CJZ66039:CJZ66041 CAD66039:CAD66041 BQH66039:BQH66041 BGL66039:BGL66041 AWP66039:AWP66041 AMT66039:AMT66041 ACX66039:ACX66041 TB66039:TB66041 JF66039:JF66041 J66039:J66041 WVR983581 WLV983581 WBZ983581 VSD983581 VIH983581 UYL983581 UOP983581 UET983581 TUX983581 TLB983581 TBF983581 SRJ983581 SHN983581 RXR983581 RNV983581 RDZ983581 QUD983581 QKH983581 QAL983581 PQP983581 PGT983581 OWX983581 ONB983581 ODF983581 NTJ983581 NJN983581 MZR983581 MPV983581 MFZ983581 LWD983581 LMH983581 LCL983581 KSP983581 KIT983581 JYX983581 JPB983581 JFF983581 IVJ983581 ILN983581 IBR983581 HRV983581 HHZ983581 GYD983581 GOH983581 GEL983581 FUP983581 FKT983581 FAX983581 ERB983581 EHF983581 DXJ983581 DNN983581 DDR983581 CTV983581 CJZ983581 CAD983581 BQH983581 BGL983581 AWP983581 AMT983581 ACX983581 TB983581 JF983581 J983581 WVR918045 WLV918045 WBZ918045 VSD918045 VIH918045 UYL918045 UOP918045 UET918045 TUX918045 TLB918045 TBF918045 SRJ918045 SHN918045 RXR918045 RNV918045 RDZ918045 QUD918045 QKH918045 QAL918045 PQP918045 PGT918045 OWX918045 ONB918045 ODF918045 NTJ918045 NJN918045 MZR918045 MPV918045 MFZ918045 LWD918045 LMH918045 LCL918045 KSP918045 KIT918045 JYX918045 JPB918045 JFF918045 IVJ918045 ILN918045 IBR918045 HRV918045 HHZ918045 GYD918045 GOH918045 GEL918045 FUP918045 FKT918045 FAX918045 ERB918045 EHF918045 DXJ918045 DNN918045 DDR918045 CTV918045 CJZ918045 CAD918045 BQH918045 BGL918045 AWP918045 AMT918045 ACX918045 TB918045 JF918045 J918045 WVR852509 WLV852509 WBZ852509 VSD852509 VIH852509 UYL852509 UOP852509 UET852509 TUX852509 TLB852509 TBF852509 SRJ852509 SHN852509 RXR852509 RNV852509 RDZ852509 QUD852509 QKH852509 QAL852509 PQP852509 PGT852509 OWX852509 ONB852509 ODF852509 NTJ852509 NJN852509 MZR852509 MPV852509 MFZ852509 LWD852509 LMH852509 LCL852509 KSP852509 KIT852509 JYX852509 JPB852509 JFF852509 IVJ852509 ILN852509 IBR852509 HRV852509 HHZ852509 GYD852509 GOH852509 GEL852509 FUP852509 FKT852509 FAX852509 ERB852509 EHF852509 DXJ852509 DNN852509 DDR852509 CTV852509 CJZ852509 CAD852509 BQH852509 BGL852509 AWP852509 AMT852509 ACX852509 TB852509 JF852509 J852509 WVR786973 WLV786973 WBZ786973 VSD786973 VIH786973 UYL786973 UOP786973 UET786973 TUX786973 TLB786973 TBF786973 SRJ786973 SHN786973 RXR786973 RNV786973 RDZ786973 QUD786973 QKH786973 QAL786973 PQP786973 PGT786973 OWX786973 ONB786973 ODF786973 NTJ786973 NJN786973 MZR786973 MPV786973 MFZ786973 LWD786973 LMH786973 LCL786973 KSP786973 KIT786973 JYX786973 JPB786973 JFF786973 IVJ786973 ILN786973 IBR786973 HRV786973 HHZ786973 GYD786973 GOH786973 GEL786973 FUP786973 FKT786973 FAX786973 ERB786973 EHF786973 DXJ786973 DNN786973 DDR786973 CTV786973 CJZ786973 CAD786973 BQH786973 BGL786973 AWP786973 AMT786973 ACX786973 TB786973 JF786973 J786973 WVR721437 WLV721437 WBZ721437 VSD721437 VIH721437 UYL721437 UOP721437 UET721437 TUX721437 TLB721437 TBF721437 SRJ721437 SHN721437 RXR721437 RNV721437 RDZ721437 QUD721437 QKH721437 QAL721437 PQP721437 PGT721437 OWX721437 ONB721437 ODF721437 NTJ721437 NJN721437 MZR721437 MPV721437 MFZ721437 LWD721437 LMH721437 LCL721437 KSP721437 KIT721437 JYX721437 JPB721437 JFF721437 IVJ721437 ILN721437 IBR721437 HRV721437 HHZ721437 GYD721437 GOH721437 GEL721437 FUP721437 FKT721437 FAX721437 ERB721437 EHF721437 DXJ721437 DNN721437 DDR721437 CTV721437 CJZ721437 CAD721437 BQH721437 BGL721437 AWP721437 AMT721437 ACX721437 TB721437 JF721437 J721437 WVR655901 WLV655901 WBZ655901 VSD655901 VIH655901 UYL655901 UOP655901 UET655901 TUX655901 TLB655901 TBF655901 SRJ655901 SHN655901 RXR655901 RNV655901 RDZ655901 QUD655901 QKH655901 QAL655901 PQP655901 PGT655901 OWX655901 ONB655901 ODF655901 NTJ655901 NJN655901 MZR655901 MPV655901 MFZ655901 LWD655901 LMH655901 LCL655901 KSP655901 KIT655901 JYX655901 JPB655901 JFF655901 IVJ655901 ILN655901 IBR655901 HRV655901 HHZ655901 GYD655901 GOH655901 GEL655901 FUP655901 FKT655901 FAX655901 ERB655901 EHF655901 DXJ655901 DNN655901 DDR655901 CTV655901 CJZ655901 CAD655901 BQH655901 BGL655901 AWP655901 AMT655901 ACX655901 TB655901 JF655901 J655901 WVR590365 WLV590365 WBZ590365 VSD590365 VIH590365 UYL590365 UOP590365 UET590365 TUX590365 TLB590365 TBF590365 SRJ590365 SHN590365 RXR590365 RNV590365 RDZ590365 QUD590365 QKH590365 QAL590365 PQP590365 PGT590365 OWX590365 ONB590365 ODF590365 NTJ590365 NJN590365 MZR590365 MPV590365 MFZ590365 LWD590365 LMH590365 LCL590365 KSP590365 KIT590365 JYX590365 JPB590365 JFF590365 IVJ590365 ILN590365 IBR590365 HRV590365 HHZ590365 GYD590365 GOH590365 GEL590365 FUP590365 FKT590365 FAX590365 ERB590365 EHF590365 DXJ590365 DNN590365 DDR590365 CTV590365 CJZ590365 CAD590365 BQH590365 BGL590365 AWP590365 AMT590365 ACX590365 TB590365 JF590365 J590365 WVR524829 WLV524829 WBZ524829 VSD524829 VIH524829 UYL524829 UOP524829 UET524829 TUX524829 TLB524829 TBF524829 SRJ524829 SHN524829 RXR524829 RNV524829 RDZ524829 QUD524829 QKH524829 QAL524829 PQP524829 PGT524829 OWX524829 ONB524829 ODF524829 NTJ524829 NJN524829 MZR524829 MPV524829 MFZ524829 LWD524829 LMH524829 LCL524829 KSP524829 KIT524829 JYX524829 JPB524829 JFF524829 IVJ524829 ILN524829 IBR524829 HRV524829 HHZ524829 GYD524829 GOH524829 GEL524829 FUP524829 FKT524829 FAX524829 ERB524829 EHF524829 DXJ524829 DNN524829 DDR524829 CTV524829 CJZ524829 CAD524829 BQH524829 BGL524829 AWP524829 AMT524829 ACX524829 TB524829 JF524829 J524829 WVR459293 WLV459293 WBZ459293 VSD459293 VIH459293 UYL459293 UOP459293 UET459293 TUX459293 TLB459293 TBF459293 SRJ459293 SHN459293 RXR459293 RNV459293 RDZ459293 QUD459293 QKH459293 QAL459293 PQP459293 PGT459293 OWX459293 ONB459293 ODF459293 NTJ459293 NJN459293 MZR459293 MPV459293 MFZ459293 LWD459293 LMH459293 LCL459293 KSP459293 KIT459293 JYX459293 JPB459293 JFF459293 IVJ459293 ILN459293 IBR459293 HRV459293 HHZ459293 GYD459293 GOH459293 GEL459293 FUP459293 FKT459293 FAX459293 ERB459293 EHF459293 DXJ459293 DNN459293 DDR459293 CTV459293 CJZ459293 CAD459293 BQH459293 BGL459293 AWP459293 AMT459293 ACX459293 TB459293 JF459293 J459293 WVR393757 WLV393757 WBZ393757 VSD393757 VIH393757 UYL393757 UOP393757 UET393757 TUX393757 TLB393757 TBF393757 SRJ393757 SHN393757 RXR393757 RNV393757 RDZ393757 QUD393757 QKH393757 QAL393757 PQP393757 PGT393757 OWX393757 ONB393757 ODF393757 NTJ393757 NJN393757 MZR393757 MPV393757 MFZ393757 LWD393757 LMH393757 LCL393757 KSP393757 KIT393757 JYX393757 JPB393757 JFF393757 IVJ393757 ILN393757 IBR393757 HRV393757 HHZ393757 GYD393757 GOH393757 GEL393757 FUP393757 FKT393757 FAX393757 ERB393757 EHF393757 DXJ393757 DNN393757 DDR393757 CTV393757 CJZ393757 CAD393757 BQH393757 BGL393757 AWP393757 AMT393757 ACX393757 TB393757 JF393757 J393757 WVR328221 WLV328221 WBZ328221 VSD328221 VIH328221 UYL328221 UOP328221 UET328221 TUX328221 TLB328221 TBF328221 SRJ328221 SHN328221 RXR328221 RNV328221 RDZ328221 QUD328221 QKH328221 QAL328221 PQP328221 PGT328221 OWX328221 ONB328221 ODF328221 NTJ328221 NJN328221 MZR328221 MPV328221 MFZ328221 LWD328221 LMH328221 LCL328221 KSP328221 KIT328221 JYX328221 JPB328221 JFF328221 IVJ328221 ILN328221 IBR328221 HRV328221 HHZ328221 GYD328221 GOH328221 GEL328221 FUP328221 FKT328221 FAX328221 ERB328221 EHF328221 DXJ328221 DNN328221 DDR328221 CTV328221 CJZ328221 CAD328221 BQH328221 BGL328221 AWP328221 AMT328221 ACX328221 TB328221 JF328221 J328221 WVR262685 WLV262685 WBZ262685 VSD262685 VIH262685 UYL262685 UOP262685 UET262685 TUX262685 TLB262685 TBF262685 SRJ262685 SHN262685 RXR262685 RNV262685 RDZ262685 QUD262685 QKH262685 QAL262685 PQP262685 PGT262685 OWX262685 ONB262685 ODF262685 NTJ262685 NJN262685 MZR262685 MPV262685 MFZ262685 LWD262685 LMH262685 LCL262685 KSP262685 KIT262685 JYX262685 JPB262685 JFF262685 IVJ262685 ILN262685 IBR262685 HRV262685 HHZ262685 GYD262685 GOH262685 GEL262685 FUP262685 FKT262685 FAX262685 ERB262685 EHF262685 DXJ262685 DNN262685 DDR262685 CTV262685 CJZ262685 CAD262685 BQH262685 BGL262685 AWP262685 AMT262685 ACX262685 TB262685 JF262685 J262685 WVR197149 WLV197149 WBZ197149 VSD197149 VIH197149 UYL197149 UOP197149 UET197149 TUX197149 TLB197149 TBF197149 SRJ197149 SHN197149 RXR197149 RNV197149 RDZ197149 QUD197149 QKH197149 QAL197149 PQP197149 PGT197149 OWX197149 ONB197149 ODF197149 NTJ197149 NJN197149 MZR197149 MPV197149 MFZ197149 LWD197149 LMH197149 LCL197149 KSP197149 KIT197149 JYX197149 JPB197149 JFF197149 IVJ197149 ILN197149 IBR197149 HRV197149 HHZ197149 GYD197149 GOH197149 GEL197149 FUP197149 FKT197149 FAX197149 ERB197149 EHF197149 DXJ197149 DNN197149 DDR197149 CTV197149 CJZ197149 CAD197149 BQH197149 BGL197149 AWP197149 AMT197149 ACX197149 TB197149 JF197149 J197149 WVR131613 WLV131613 WBZ131613 VSD131613 VIH131613 UYL131613 UOP131613 UET131613 TUX131613 TLB131613 TBF131613 SRJ131613 SHN131613 RXR131613 RNV131613 RDZ131613 QUD131613 QKH131613 QAL131613 PQP131613 PGT131613 OWX131613 ONB131613 ODF131613 NTJ131613 NJN131613 MZR131613 MPV131613 MFZ131613 LWD131613 LMH131613 LCL131613 KSP131613 KIT131613 JYX131613 JPB131613 JFF131613 IVJ131613 ILN131613 IBR131613 HRV131613 HHZ131613 GYD131613 GOH131613 GEL131613 FUP131613 FKT131613 FAX131613 ERB131613 EHF131613 DXJ131613 DNN131613 DDR131613 CTV131613 CJZ131613 CAD131613 BQH131613 BGL131613 AWP131613 AMT131613 ACX131613 TB131613 JF131613 J131613 WVR66077 WLV66077 WBZ66077 VSD66077 VIH66077 UYL66077 UOP66077 UET66077 TUX66077 TLB66077 TBF66077 SRJ66077 SHN66077 RXR66077 RNV66077 RDZ66077 QUD66077 QKH66077 QAL66077 PQP66077 PGT66077 OWX66077 ONB66077 ODF66077 NTJ66077 NJN66077 MZR66077 MPV66077 MFZ66077 LWD66077 LMH66077 LCL66077 KSP66077 KIT66077 JYX66077 JPB66077 JFF66077 IVJ66077 ILN66077 IBR66077 HRV66077 HHZ66077 GYD66077 GOH66077 GEL66077 FUP66077 FKT66077 FAX66077 ERB66077 EHF66077 DXJ66077 DNN66077 DDR66077 CTV66077 CJZ66077 CAD66077 BQH66077 BGL66077 AWP66077 AMT66077 ACX66077 TB66077 JF66077 J66077 JF286:JF541 J250:J252 J237:J246 J231:J233 J228:J229 WVR227:WVR252 WLV227:WLV252 WBZ227:WBZ252 VSD227:VSD252 VIH227:VIH252 UYL227:UYL252 UOP227:UOP252 UET227:UET252 TUX227:TUX252 TLB227:TLB252 TBF227:TBF252 SRJ227:SRJ252 SHN227:SHN252 RXR227:RXR252 RNV227:RNV252 RDZ227:RDZ252 QUD227:QUD252 QKH227:QKH252 QAL227:QAL252 PQP227:PQP252 PGT227:PGT252 OWX227:OWX252 ONB227:ONB252 ODF227:ODF252 NTJ227:NTJ252 NJN227:NJN252 MZR227:MZR252 MPV227:MPV252 MFZ227:MFZ252 LWD227:LWD252 LMH227:LMH252 LCL227:LCL252 KSP227:KSP252 KIT227:KIT252 JYX227:JYX252 JPB227:JPB252 JFF227:JFF252 IVJ227:IVJ252 ILN227:ILN252 IBR227:IBR252 HRV227:HRV252 HHZ227:HHZ252 GYD227:GYD252 GOH227:GOH252 GEL227:GEL252 FUP227:FUP252 FKT227:FKT252 FAX227:FAX252 ERB227:ERB252 EHF227:EHF252 DXJ227:DXJ252 DNN227:DNN252 DDR227:DDR252 CTV227:CTV252 CJZ227:CJZ252 CAD227:CAD252 BQH227:BQH252 BGL227:BGL252 AWP227:AWP252 AMT227:AMT252 ACX227:ACX252 TB227:TB252 JF227:JF252 WVR286:WVR541 WLV286:WLV541 WBZ286:WBZ541 VSD286:VSD541 VIH286:VIH541 UYL286:UYL541 UOP286:UOP541 UET286:UET541 TUX286:TUX541 TLB286:TLB541 TBF286:TBF541 SRJ286:SRJ541 SHN286:SHN541 RXR286:RXR541 RNV286:RNV541 RDZ286:RDZ541 QUD286:QUD541 QKH286:QKH541 QAL286:QAL541 PQP286:PQP541 PGT286:PGT541 OWX286:OWX541 ONB286:ONB541 ODF286:ODF541 NTJ286:NTJ541 NJN286:NJN541 MZR286:MZR541 MPV286:MPV541 MFZ286:MFZ541 LWD286:LWD541 LMH286:LMH541 LCL286:LCL541 KSP286:KSP541 KIT286:KIT541 JYX286:JYX541 JPB286:JPB541 JFF286:JFF541 IVJ286:IVJ541 ILN286:ILN541 IBR286:IBR541 HRV286:HRV541 HHZ286:HHZ541 GYD286:GYD541 GOH286:GOH541 GEL286:GEL541 FUP286:FUP541 FKT286:FKT541 FAX286:FAX541 ERB286:ERB541 EHF286:EHF541 DXJ286:DXJ541 DNN286:DNN541 DDR286:DDR541 CTV286:CTV541 CJZ286:CJZ541 CAD286:CAD541 BQH286:BQH541 BGL286:BGL541 AWP286:AWP541 AMT286:AMT541 ACX286:ACX541 TB286:TB541">
      <formula1>1</formula1>
    </dataValidation>
    <dataValidation type="whole" operator="greaterThanOrEqual" allowBlank="1" showInputMessage="1" showErrorMessage="1" sqref="O66047:O66075 WVW983531:WVW983533 WMA983531:WMA983533 WCE983531:WCE983533 VSI983531:VSI983533 VIM983531:VIM983533 UYQ983531:UYQ983533 UOU983531:UOU983533 UEY983531:UEY983533 TVC983531:TVC983533 TLG983531:TLG983533 TBK983531:TBK983533 SRO983531:SRO983533 SHS983531:SHS983533 RXW983531:RXW983533 ROA983531:ROA983533 REE983531:REE983533 QUI983531:QUI983533 QKM983531:QKM983533 QAQ983531:QAQ983533 PQU983531:PQU983533 PGY983531:PGY983533 OXC983531:OXC983533 ONG983531:ONG983533 ODK983531:ODK983533 NTO983531:NTO983533 NJS983531:NJS983533 MZW983531:MZW983533 MQA983531:MQA983533 MGE983531:MGE983533 LWI983531:LWI983533 LMM983531:LMM983533 LCQ983531:LCQ983533 KSU983531:KSU983533 KIY983531:KIY983533 JZC983531:JZC983533 JPG983531:JPG983533 JFK983531:JFK983533 IVO983531:IVO983533 ILS983531:ILS983533 IBW983531:IBW983533 HSA983531:HSA983533 HIE983531:HIE983533 GYI983531:GYI983533 GOM983531:GOM983533 GEQ983531:GEQ983533 FUU983531:FUU983533 FKY983531:FKY983533 FBC983531:FBC983533 ERG983531:ERG983533 EHK983531:EHK983533 DXO983531:DXO983533 DNS983531:DNS983533 DDW983531:DDW983533 CUA983531:CUA983533 CKE983531:CKE983533 CAI983531:CAI983533 BQM983531:BQM983533 BGQ983531:BGQ983533 AWU983531:AWU983533 AMY983531:AMY983533 ADC983531:ADC983533 TG983531:TG983533 JK983531:JK983533 O983531:O983533 WVW917995:WVW917997 WMA917995:WMA917997 WCE917995:WCE917997 VSI917995:VSI917997 VIM917995:VIM917997 UYQ917995:UYQ917997 UOU917995:UOU917997 UEY917995:UEY917997 TVC917995:TVC917997 TLG917995:TLG917997 TBK917995:TBK917997 SRO917995:SRO917997 SHS917995:SHS917997 RXW917995:RXW917997 ROA917995:ROA917997 REE917995:REE917997 QUI917995:QUI917997 QKM917995:QKM917997 QAQ917995:QAQ917997 PQU917995:PQU917997 PGY917995:PGY917997 OXC917995:OXC917997 ONG917995:ONG917997 ODK917995:ODK917997 NTO917995:NTO917997 NJS917995:NJS917997 MZW917995:MZW917997 MQA917995:MQA917997 MGE917995:MGE917997 LWI917995:LWI917997 LMM917995:LMM917997 LCQ917995:LCQ917997 KSU917995:KSU917997 KIY917995:KIY917997 JZC917995:JZC917997 JPG917995:JPG917997 JFK917995:JFK917997 IVO917995:IVO917997 ILS917995:ILS917997 IBW917995:IBW917997 HSA917995:HSA917997 HIE917995:HIE917997 GYI917995:GYI917997 GOM917995:GOM917997 GEQ917995:GEQ917997 FUU917995:FUU917997 FKY917995:FKY917997 FBC917995:FBC917997 ERG917995:ERG917997 EHK917995:EHK917997 DXO917995:DXO917997 DNS917995:DNS917997 DDW917995:DDW917997 CUA917995:CUA917997 CKE917995:CKE917997 CAI917995:CAI917997 BQM917995:BQM917997 BGQ917995:BGQ917997 AWU917995:AWU917997 AMY917995:AMY917997 ADC917995:ADC917997 TG917995:TG917997 JK917995:JK917997 O917995:O917997 WVW852459:WVW852461 WMA852459:WMA852461 WCE852459:WCE852461 VSI852459:VSI852461 VIM852459:VIM852461 UYQ852459:UYQ852461 UOU852459:UOU852461 UEY852459:UEY852461 TVC852459:TVC852461 TLG852459:TLG852461 TBK852459:TBK852461 SRO852459:SRO852461 SHS852459:SHS852461 RXW852459:RXW852461 ROA852459:ROA852461 REE852459:REE852461 QUI852459:QUI852461 QKM852459:QKM852461 QAQ852459:QAQ852461 PQU852459:PQU852461 PGY852459:PGY852461 OXC852459:OXC852461 ONG852459:ONG852461 ODK852459:ODK852461 NTO852459:NTO852461 NJS852459:NJS852461 MZW852459:MZW852461 MQA852459:MQA852461 MGE852459:MGE852461 LWI852459:LWI852461 LMM852459:LMM852461 LCQ852459:LCQ852461 KSU852459:KSU852461 KIY852459:KIY852461 JZC852459:JZC852461 JPG852459:JPG852461 JFK852459:JFK852461 IVO852459:IVO852461 ILS852459:ILS852461 IBW852459:IBW852461 HSA852459:HSA852461 HIE852459:HIE852461 GYI852459:GYI852461 GOM852459:GOM852461 GEQ852459:GEQ852461 FUU852459:FUU852461 FKY852459:FKY852461 FBC852459:FBC852461 ERG852459:ERG852461 EHK852459:EHK852461 DXO852459:DXO852461 DNS852459:DNS852461 DDW852459:DDW852461 CUA852459:CUA852461 CKE852459:CKE852461 CAI852459:CAI852461 BQM852459:BQM852461 BGQ852459:BGQ852461 AWU852459:AWU852461 AMY852459:AMY852461 ADC852459:ADC852461 TG852459:TG852461 JK852459:JK852461 O852459:O852461 WVW786923:WVW786925 WMA786923:WMA786925 WCE786923:WCE786925 VSI786923:VSI786925 VIM786923:VIM786925 UYQ786923:UYQ786925 UOU786923:UOU786925 UEY786923:UEY786925 TVC786923:TVC786925 TLG786923:TLG786925 TBK786923:TBK786925 SRO786923:SRO786925 SHS786923:SHS786925 RXW786923:RXW786925 ROA786923:ROA786925 REE786923:REE786925 QUI786923:QUI786925 QKM786923:QKM786925 QAQ786923:QAQ786925 PQU786923:PQU786925 PGY786923:PGY786925 OXC786923:OXC786925 ONG786923:ONG786925 ODK786923:ODK786925 NTO786923:NTO786925 NJS786923:NJS786925 MZW786923:MZW786925 MQA786923:MQA786925 MGE786923:MGE786925 LWI786923:LWI786925 LMM786923:LMM786925 LCQ786923:LCQ786925 KSU786923:KSU786925 KIY786923:KIY786925 JZC786923:JZC786925 JPG786923:JPG786925 JFK786923:JFK786925 IVO786923:IVO786925 ILS786923:ILS786925 IBW786923:IBW786925 HSA786923:HSA786925 HIE786923:HIE786925 GYI786923:GYI786925 GOM786923:GOM786925 GEQ786923:GEQ786925 FUU786923:FUU786925 FKY786923:FKY786925 FBC786923:FBC786925 ERG786923:ERG786925 EHK786923:EHK786925 DXO786923:DXO786925 DNS786923:DNS786925 DDW786923:DDW786925 CUA786923:CUA786925 CKE786923:CKE786925 CAI786923:CAI786925 BQM786923:BQM786925 BGQ786923:BGQ786925 AWU786923:AWU786925 AMY786923:AMY786925 ADC786923:ADC786925 TG786923:TG786925 JK786923:JK786925 O786923:O786925 WVW721387:WVW721389 WMA721387:WMA721389 WCE721387:WCE721389 VSI721387:VSI721389 VIM721387:VIM721389 UYQ721387:UYQ721389 UOU721387:UOU721389 UEY721387:UEY721389 TVC721387:TVC721389 TLG721387:TLG721389 TBK721387:TBK721389 SRO721387:SRO721389 SHS721387:SHS721389 RXW721387:RXW721389 ROA721387:ROA721389 REE721387:REE721389 QUI721387:QUI721389 QKM721387:QKM721389 QAQ721387:QAQ721389 PQU721387:PQU721389 PGY721387:PGY721389 OXC721387:OXC721389 ONG721387:ONG721389 ODK721387:ODK721389 NTO721387:NTO721389 NJS721387:NJS721389 MZW721387:MZW721389 MQA721387:MQA721389 MGE721387:MGE721389 LWI721387:LWI721389 LMM721387:LMM721389 LCQ721387:LCQ721389 KSU721387:KSU721389 KIY721387:KIY721389 JZC721387:JZC721389 JPG721387:JPG721389 JFK721387:JFK721389 IVO721387:IVO721389 ILS721387:ILS721389 IBW721387:IBW721389 HSA721387:HSA721389 HIE721387:HIE721389 GYI721387:GYI721389 GOM721387:GOM721389 GEQ721387:GEQ721389 FUU721387:FUU721389 FKY721387:FKY721389 FBC721387:FBC721389 ERG721387:ERG721389 EHK721387:EHK721389 DXO721387:DXO721389 DNS721387:DNS721389 DDW721387:DDW721389 CUA721387:CUA721389 CKE721387:CKE721389 CAI721387:CAI721389 BQM721387:BQM721389 BGQ721387:BGQ721389 AWU721387:AWU721389 AMY721387:AMY721389 ADC721387:ADC721389 TG721387:TG721389 JK721387:JK721389 O721387:O721389 WVW655851:WVW655853 WMA655851:WMA655853 WCE655851:WCE655853 VSI655851:VSI655853 VIM655851:VIM655853 UYQ655851:UYQ655853 UOU655851:UOU655853 UEY655851:UEY655853 TVC655851:TVC655853 TLG655851:TLG655853 TBK655851:TBK655853 SRO655851:SRO655853 SHS655851:SHS655853 RXW655851:RXW655853 ROA655851:ROA655853 REE655851:REE655853 QUI655851:QUI655853 QKM655851:QKM655853 QAQ655851:QAQ655853 PQU655851:PQU655853 PGY655851:PGY655853 OXC655851:OXC655853 ONG655851:ONG655853 ODK655851:ODK655853 NTO655851:NTO655853 NJS655851:NJS655853 MZW655851:MZW655853 MQA655851:MQA655853 MGE655851:MGE655853 LWI655851:LWI655853 LMM655851:LMM655853 LCQ655851:LCQ655853 KSU655851:KSU655853 KIY655851:KIY655853 JZC655851:JZC655853 JPG655851:JPG655853 JFK655851:JFK655853 IVO655851:IVO655853 ILS655851:ILS655853 IBW655851:IBW655853 HSA655851:HSA655853 HIE655851:HIE655853 GYI655851:GYI655853 GOM655851:GOM655853 GEQ655851:GEQ655853 FUU655851:FUU655853 FKY655851:FKY655853 FBC655851:FBC655853 ERG655851:ERG655853 EHK655851:EHK655853 DXO655851:DXO655853 DNS655851:DNS655853 DDW655851:DDW655853 CUA655851:CUA655853 CKE655851:CKE655853 CAI655851:CAI655853 BQM655851:BQM655853 BGQ655851:BGQ655853 AWU655851:AWU655853 AMY655851:AMY655853 ADC655851:ADC655853 TG655851:TG655853 JK655851:JK655853 O655851:O655853 WVW590315:WVW590317 WMA590315:WMA590317 WCE590315:WCE590317 VSI590315:VSI590317 VIM590315:VIM590317 UYQ590315:UYQ590317 UOU590315:UOU590317 UEY590315:UEY590317 TVC590315:TVC590317 TLG590315:TLG590317 TBK590315:TBK590317 SRO590315:SRO590317 SHS590315:SHS590317 RXW590315:RXW590317 ROA590315:ROA590317 REE590315:REE590317 QUI590315:QUI590317 QKM590315:QKM590317 QAQ590315:QAQ590317 PQU590315:PQU590317 PGY590315:PGY590317 OXC590315:OXC590317 ONG590315:ONG590317 ODK590315:ODK590317 NTO590315:NTO590317 NJS590315:NJS590317 MZW590315:MZW590317 MQA590315:MQA590317 MGE590315:MGE590317 LWI590315:LWI590317 LMM590315:LMM590317 LCQ590315:LCQ590317 KSU590315:KSU590317 KIY590315:KIY590317 JZC590315:JZC590317 JPG590315:JPG590317 JFK590315:JFK590317 IVO590315:IVO590317 ILS590315:ILS590317 IBW590315:IBW590317 HSA590315:HSA590317 HIE590315:HIE590317 GYI590315:GYI590317 GOM590315:GOM590317 GEQ590315:GEQ590317 FUU590315:FUU590317 FKY590315:FKY590317 FBC590315:FBC590317 ERG590315:ERG590317 EHK590315:EHK590317 DXO590315:DXO590317 DNS590315:DNS590317 DDW590315:DDW590317 CUA590315:CUA590317 CKE590315:CKE590317 CAI590315:CAI590317 BQM590315:BQM590317 BGQ590315:BGQ590317 AWU590315:AWU590317 AMY590315:AMY590317 ADC590315:ADC590317 TG590315:TG590317 JK590315:JK590317 O590315:O590317 WVW524779:WVW524781 WMA524779:WMA524781 WCE524779:WCE524781 VSI524779:VSI524781 VIM524779:VIM524781 UYQ524779:UYQ524781 UOU524779:UOU524781 UEY524779:UEY524781 TVC524779:TVC524781 TLG524779:TLG524781 TBK524779:TBK524781 SRO524779:SRO524781 SHS524779:SHS524781 RXW524779:RXW524781 ROA524779:ROA524781 REE524779:REE524781 QUI524779:QUI524781 QKM524779:QKM524781 QAQ524779:QAQ524781 PQU524779:PQU524781 PGY524779:PGY524781 OXC524779:OXC524781 ONG524779:ONG524781 ODK524779:ODK524781 NTO524779:NTO524781 NJS524779:NJS524781 MZW524779:MZW524781 MQA524779:MQA524781 MGE524779:MGE524781 LWI524779:LWI524781 LMM524779:LMM524781 LCQ524779:LCQ524781 KSU524779:KSU524781 KIY524779:KIY524781 JZC524779:JZC524781 JPG524779:JPG524781 JFK524779:JFK524781 IVO524779:IVO524781 ILS524779:ILS524781 IBW524779:IBW524781 HSA524779:HSA524781 HIE524779:HIE524781 GYI524779:GYI524781 GOM524779:GOM524781 GEQ524779:GEQ524781 FUU524779:FUU524781 FKY524779:FKY524781 FBC524779:FBC524781 ERG524779:ERG524781 EHK524779:EHK524781 DXO524779:DXO524781 DNS524779:DNS524781 DDW524779:DDW524781 CUA524779:CUA524781 CKE524779:CKE524781 CAI524779:CAI524781 BQM524779:BQM524781 BGQ524779:BGQ524781 AWU524779:AWU524781 AMY524779:AMY524781 ADC524779:ADC524781 TG524779:TG524781 JK524779:JK524781 O524779:O524781 WVW459243:WVW459245 WMA459243:WMA459245 WCE459243:WCE459245 VSI459243:VSI459245 VIM459243:VIM459245 UYQ459243:UYQ459245 UOU459243:UOU459245 UEY459243:UEY459245 TVC459243:TVC459245 TLG459243:TLG459245 TBK459243:TBK459245 SRO459243:SRO459245 SHS459243:SHS459245 RXW459243:RXW459245 ROA459243:ROA459245 REE459243:REE459245 QUI459243:QUI459245 QKM459243:QKM459245 QAQ459243:QAQ459245 PQU459243:PQU459245 PGY459243:PGY459245 OXC459243:OXC459245 ONG459243:ONG459245 ODK459243:ODK459245 NTO459243:NTO459245 NJS459243:NJS459245 MZW459243:MZW459245 MQA459243:MQA459245 MGE459243:MGE459245 LWI459243:LWI459245 LMM459243:LMM459245 LCQ459243:LCQ459245 KSU459243:KSU459245 KIY459243:KIY459245 JZC459243:JZC459245 JPG459243:JPG459245 JFK459243:JFK459245 IVO459243:IVO459245 ILS459243:ILS459245 IBW459243:IBW459245 HSA459243:HSA459245 HIE459243:HIE459245 GYI459243:GYI459245 GOM459243:GOM459245 GEQ459243:GEQ459245 FUU459243:FUU459245 FKY459243:FKY459245 FBC459243:FBC459245 ERG459243:ERG459245 EHK459243:EHK459245 DXO459243:DXO459245 DNS459243:DNS459245 DDW459243:DDW459245 CUA459243:CUA459245 CKE459243:CKE459245 CAI459243:CAI459245 BQM459243:BQM459245 BGQ459243:BGQ459245 AWU459243:AWU459245 AMY459243:AMY459245 ADC459243:ADC459245 TG459243:TG459245 JK459243:JK459245 O459243:O459245 WVW393707:WVW393709 WMA393707:WMA393709 WCE393707:WCE393709 VSI393707:VSI393709 VIM393707:VIM393709 UYQ393707:UYQ393709 UOU393707:UOU393709 UEY393707:UEY393709 TVC393707:TVC393709 TLG393707:TLG393709 TBK393707:TBK393709 SRO393707:SRO393709 SHS393707:SHS393709 RXW393707:RXW393709 ROA393707:ROA393709 REE393707:REE393709 QUI393707:QUI393709 QKM393707:QKM393709 QAQ393707:QAQ393709 PQU393707:PQU393709 PGY393707:PGY393709 OXC393707:OXC393709 ONG393707:ONG393709 ODK393707:ODK393709 NTO393707:NTO393709 NJS393707:NJS393709 MZW393707:MZW393709 MQA393707:MQA393709 MGE393707:MGE393709 LWI393707:LWI393709 LMM393707:LMM393709 LCQ393707:LCQ393709 KSU393707:KSU393709 KIY393707:KIY393709 JZC393707:JZC393709 JPG393707:JPG393709 JFK393707:JFK393709 IVO393707:IVO393709 ILS393707:ILS393709 IBW393707:IBW393709 HSA393707:HSA393709 HIE393707:HIE393709 GYI393707:GYI393709 GOM393707:GOM393709 GEQ393707:GEQ393709 FUU393707:FUU393709 FKY393707:FKY393709 FBC393707:FBC393709 ERG393707:ERG393709 EHK393707:EHK393709 DXO393707:DXO393709 DNS393707:DNS393709 DDW393707:DDW393709 CUA393707:CUA393709 CKE393707:CKE393709 CAI393707:CAI393709 BQM393707:BQM393709 BGQ393707:BGQ393709 AWU393707:AWU393709 AMY393707:AMY393709 ADC393707:ADC393709 TG393707:TG393709 JK393707:JK393709 O393707:O393709 WVW328171:WVW328173 WMA328171:WMA328173 WCE328171:WCE328173 VSI328171:VSI328173 VIM328171:VIM328173 UYQ328171:UYQ328173 UOU328171:UOU328173 UEY328171:UEY328173 TVC328171:TVC328173 TLG328171:TLG328173 TBK328171:TBK328173 SRO328171:SRO328173 SHS328171:SHS328173 RXW328171:RXW328173 ROA328171:ROA328173 REE328171:REE328173 QUI328171:QUI328173 QKM328171:QKM328173 QAQ328171:QAQ328173 PQU328171:PQU328173 PGY328171:PGY328173 OXC328171:OXC328173 ONG328171:ONG328173 ODK328171:ODK328173 NTO328171:NTO328173 NJS328171:NJS328173 MZW328171:MZW328173 MQA328171:MQA328173 MGE328171:MGE328173 LWI328171:LWI328173 LMM328171:LMM328173 LCQ328171:LCQ328173 KSU328171:KSU328173 KIY328171:KIY328173 JZC328171:JZC328173 JPG328171:JPG328173 JFK328171:JFK328173 IVO328171:IVO328173 ILS328171:ILS328173 IBW328171:IBW328173 HSA328171:HSA328173 HIE328171:HIE328173 GYI328171:GYI328173 GOM328171:GOM328173 GEQ328171:GEQ328173 FUU328171:FUU328173 FKY328171:FKY328173 FBC328171:FBC328173 ERG328171:ERG328173 EHK328171:EHK328173 DXO328171:DXO328173 DNS328171:DNS328173 DDW328171:DDW328173 CUA328171:CUA328173 CKE328171:CKE328173 CAI328171:CAI328173 BQM328171:BQM328173 BGQ328171:BGQ328173 AWU328171:AWU328173 AMY328171:AMY328173 ADC328171:ADC328173 TG328171:TG328173 JK328171:JK328173 O328171:O328173 WVW262635:WVW262637 WMA262635:WMA262637 WCE262635:WCE262637 VSI262635:VSI262637 VIM262635:VIM262637 UYQ262635:UYQ262637 UOU262635:UOU262637 UEY262635:UEY262637 TVC262635:TVC262637 TLG262635:TLG262637 TBK262635:TBK262637 SRO262635:SRO262637 SHS262635:SHS262637 RXW262635:RXW262637 ROA262635:ROA262637 REE262635:REE262637 QUI262635:QUI262637 QKM262635:QKM262637 QAQ262635:QAQ262637 PQU262635:PQU262637 PGY262635:PGY262637 OXC262635:OXC262637 ONG262635:ONG262637 ODK262635:ODK262637 NTO262635:NTO262637 NJS262635:NJS262637 MZW262635:MZW262637 MQA262635:MQA262637 MGE262635:MGE262637 LWI262635:LWI262637 LMM262635:LMM262637 LCQ262635:LCQ262637 KSU262635:KSU262637 KIY262635:KIY262637 JZC262635:JZC262637 JPG262635:JPG262637 JFK262635:JFK262637 IVO262635:IVO262637 ILS262635:ILS262637 IBW262635:IBW262637 HSA262635:HSA262637 HIE262635:HIE262637 GYI262635:GYI262637 GOM262635:GOM262637 GEQ262635:GEQ262637 FUU262635:FUU262637 FKY262635:FKY262637 FBC262635:FBC262637 ERG262635:ERG262637 EHK262635:EHK262637 DXO262635:DXO262637 DNS262635:DNS262637 DDW262635:DDW262637 CUA262635:CUA262637 CKE262635:CKE262637 CAI262635:CAI262637 BQM262635:BQM262637 BGQ262635:BGQ262637 AWU262635:AWU262637 AMY262635:AMY262637 ADC262635:ADC262637 TG262635:TG262637 JK262635:JK262637 O262635:O262637 WVW197099:WVW197101 WMA197099:WMA197101 WCE197099:WCE197101 VSI197099:VSI197101 VIM197099:VIM197101 UYQ197099:UYQ197101 UOU197099:UOU197101 UEY197099:UEY197101 TVC197099:TVC197101 TLG197099:TLG197101 TBK197099:TBK197101 SRO197099:SRO197101 SHS197099:SHS197101 RXW197099:RXW197101 ROA197099:ROA197101 REE197099:REE197101 QUI197099:QUI197101 QKM197099:QKM197101 QAQ197099:QAQ197101 PQU197099:PQU197101 PGY197099:PGY197101 OXC197099:OXC197101 ONG197099:ONG197101 ODK197099:ODK197101 NTO197099:NTO197101 NJS197099:NJS197101 MZW197099:MZW197101 MQA197099:MQA197101 MGE197099:MGE197101 LWI197099:LWI197101 LMM197099:LMM197101 LCQ197099:LCQ197101 KSU197099:KSU197101 KIY197099:KIY197101 JZC197099:JZC197101 JPG197099:JPG197101 JFK197099:JFK197101 IVO197099:IVO197101 ILS197099:ILS197101 IBW197099:IBW197101 HSA197099:HSA197101 HIE197099:HIE197101 GYI197099:GYI197101 GOM197099:GOM197101 GEQ197099:GEQ197101 FUU197099:FUU197101 FKY197099:FKY197101 FBC197099:FBC197101 ERG197099:ERG197101 EHK197099:EHK197101 DXO197099:DXO197101 DNS197099:DNS197101 DDW197099:DDW197101 CUA197099:CUA197101 CKE197099:CKE197101 CAI197099:CAI197101 BQM197099:BQM197101 BGQ197099:BGQ197101 AWU197099:AWU197101 AMY197099:AMY197101 ADC197099:ADC197101 TG197099:TG197101 JK197099:JK197101 O197099:O197101 WVW131563:WVW131565 WMA131563:WMA131565 WCE131563:WCE131565 VSI131563:VSI131565 VIM131563:VIM131565 UYQ131563:UYQ131565 UOU131563:UOU131565 UEY131563:UEY131565 TVC131563:TVC131565 TLG131563:TLG131565 TBK131563:TBK131565 SRO131563:SRO131565 SHS131563:SHS131565 RXW131563:RXW131565 ROA131563:ROA131565 REE131563:REE131565 QUI131563:QUI131565 QKM131563:QKM131565 QAQ131563:QAQ131565 PQU131563:PQU131565 PGY131563:PGY131565 OXC131563:OXC131565 ONG131563:ONG131565 ODK131563:ODK131565 NTO131563:NTO131565 NJS131563:NJS131565 MZW131563:MZW131565 MQA131563:MQA131565 MGE131563:MGE131565 LWI131563:LWI131565 LMM131563:LMM131565 LCQ131563:LCQ131565 KSU131563:KSU131565 KIY131563:KIY131565 JZC131563:JZC131565 JPG131563:JPG131565 JFK131563:JFK131565 IVO131563:IVO131565 ILS131563:ILS131565 IBW131563:IBW131565 HSA131563:HSA131565 HIE131563:HIE131565 GYI131563:GYI131565 GOM131563:GOM131565 GEQ131563:GEQ131565 FUU131563:FUU131565 FKY131563:FKY131565 FBC131563:FBC131565 ERG131563:ERG131565 EHK131563:EHK131565 DXO131563:DXO131565 DNS131563:DNS131565 DDW131563:DDW131565 CUA131563:CUA131565 CKE131563:CKE131565 CAI131563:CAI131565 BQM131563:BQM131565 BGQ131563:BGQ131565 AWU131563:AWU131565 AMY131563:AMY131565 ADC131563:ADC131565 TG131563:TG131565 JK131563:JK131565 O131563:O131565 WVW66027:WVW66029 WMA66027:WMA66029 WCE66027:WCE66029 VSI66027:VSI66029 VIM66027:VIM66029 UYQ66027:UYQ66029 UOU66027:UOU66029 UEY66027:UEY66029 TVC66027:TVC66029 TLG66027:TLG66029 TBK66027:TBK66029 SRO66027:SRO66029 SHS66027:SHS66029 RXW66027:RXW66029 ROA66027:ROA66029 REE66027:REE66029 QUI66027:QUI66029 QKM66027:QKM66029 QAQ66027:QAQ66029 PQU66027:PQU66029 PGY66027:PGY66029 OXC66027:OXC66029 ONG66027:ONG66029 ODK66027:ODK66029 NTO66027:NTO66029 NJS66027:NJS66029 MZW66027:MZW66029 MQA66027:MQA66029 MGE66027:MGE66029 LWI66027:LWI66029 LMM66027:LMM66029 LCQ66027:LCQ66029 KSU66027:KSU66029 KIY66027:KIY66029 JZC66027:JZC66029 JPG66027:JPG66029 JFK66027:JFK66029 IVO66027:IVO66029 ILS66027:ILS66029 IBW66027:IBW66029 HSA66027:HSA66029 HIE66027:HIE66029 GYI66027:GYI66029 GOM66027:GOM66029 GEQ66027:GEQ66029 FUU66027:FUU66029 FKY66027:FKY66029 FBC66027:FBC66029 ERG66027:ERG66029 EHK66027:EHK66029 DXO66027:DXO66029 DNS66027:DNS66029 DDW66027:DDW66029 CUA66027:CUA66029 CKE66027:CKE66029 CAI66027:CAI66029 BQM66027:BQM66029 BGQ66027:BGQ66029 AWU66027:AWU66029 AMY66027:AMY66029 ADC66027:ADC66029 TG66027:TG66029 JK66027:JK66029 O66027:O66029 WVW983527:WVW983528 WMA983527:WMA983528 WCE983527:WCE983528 VSI983527:VSI983528 VIM983527:VIM983528 UYQ983527:UYQ983528 UOU983527:UOU983528 UEY983527:UEY983528 TVC983527:TVC983528 TLG983527:TLG983528 TBK983527:TBK983528 SRO983527:SRO983528 SHS983527:SHS983528 RXW983527:RXW983528 ROA983527:ROA983528 REE983527:REE983528 QUI983527:QUI983528 QKM983527:QKM983528 QAQ983527:QAQ983528 PQU983527:PQU983528 PGY983527:PGY983528 OXC983527:OXC983528 ONG983527:ONG983528 ODK983527:ODK983528 NTO983527:NTO983528 NJS983527:NJS983528 MZW983527:MZW983528 MQA983527:MQA983528 MGE983527:MGE983528 LWI983527:LWI983528 LMM983527:LMM983528 LCQ983527:LCQ983528 KSU983527:KSU983528 KIY983527:KIY983528 JZC983527:JZC983528 JPG983527:JPG983528 JFK983527:JFK983528 IVO983527:IVO983528 ILS983527:ILS983528 IBW983527:IBW983528 HSA983527:HSA983528 HIE983527:HIE983528 GYI983527:GYI983528 GOM983527:GOM983528 GEQ983527:GEQ983528 FUU983527:FUU983528 FKY983527:FKY983528 FBC983527:FBC983528 ERG983527:ERG983528 EHK983527:EHK983528 DXO983527:DXO983528 DNS983527:DNS983528 DDW983527:DDW983528 CUA983527:CUA983528 CKE983527:CKE983528 CAI983527:CAI983528 BQM983527:BQM983528 BGQ983527:BGQ983528 AWU983527:AWU983528 AMY983527:AMY983528 ADC983527:ADC983528 TG983527:TG983528 JK983527:JK983528 O983527:O983528 WVW917991:WVW917992 WMA917991:WMA917992 WCE917991:WCE917992 VSI917991:VSI917992 VIM917991:VIM917992 UYQ917991:UYQ917992 UOU917991:UOU917992 UEY917991:UEY917992 TVC917991:TVC917992 TLG917991:TLG917992 TBK917991:TBK917992 SRO917991:SRO917992 SHS917991:SHS917992 RXW917991:RXW917992 ROA917991:ROA917992 REE917991:REE917992 QUI917991:QUI917992 QKM917991:QKM917992 QAQ917991:QAQ917992 PQU917991:PQU917992 PGY917991:PGY917992 OXC917991:OXC917992 ONG917991:ONG917992 ODK917991:ODK917992 NTO917991:NTO917992 NJS917991:NJS917992 MZW917991:MZW917992 MQA917991:MQA917992 MGE917991:MGE917992 LWI917991:LWI917992 LMM917991:LMM917992 LCQ917991:LCQ917992 KSU917991:KSU917992 KIY917991:KIY917992 JZC917991:JZC917992 JPG917991:JPG917992 JFK917991:JFK917992 IVO917991:IVO917992 ILS917991:ILS917992 IBW917991:IBW917992 HSA917991:HSA917992 HIE917991:HIE917992 GYI917991:GYI917992 GOM917991:GOM917992 GEQ917991:GEQ917992 FUU917991:FUU917992 FKY917991:FKY917992 FBC917991:FBC917992 ERG917991:ERG917992 EHK917991:EHK917992 DXO917991:DXO917992 DNS917991:DNS917992 DDW917991:DDW917992 CUA917991:CUA917992 CKE917991:CKE917992 CAI917991:CAI917992 BQM917991:BQM917992 BGQ917991:BGQ917992 AWU917991:AWU917992 AMY917991:AMY917992 ADC917991:ADC917992 TG917991:TG917992 JK917991:JK917992 O917991:O917992 WVW852455:WVW852456 WMA852455:WMA852456 WCE852455:WCE852456 VSI852455:VSI852456 VIM852455:VIM852456 UYQ852455:UYQ852456 UOU852455:UOU852456 UEY852455:UEY852456 TVC852455:TVC852456 TLG852455:TLG852456 TBK852455:TBK852456 SRO852455:SRO852456 SHS852455:SHS852456 RXW852455:RXW852456 ROA852455:ROA852456 REE852455:REE852456 QUI852455:QUI852456 QKM852455:QKM852456 QAQ852455:QAQ852456 PQU852455:PQU852456 PGY852455:PGY852456 OXC852455:OXC852456 ONG852455:ONG852456 ODK852455:ODK852456 NTO852455:NTO852456 NJS852455:NJS852456 MZW852455:MZW852456 MQA852455:MQA852456 MGE852455:MGE852456 LWI852455:LWI852456 LMM852455:LMM852456 LCQ852455:LCQ852456 KSU852455:KSU852456 KIY852455:KIY852456 JZC852455:JZC852456 JPG852455:JPG852456 JFK852455:JFK852456 IVO852455:IVO852456 ILS852455:ILS852456 IBW852455:IBW852456 HSA852455:HSA852456 HIE852455:HIE852456 GYI852455:GYI852456 GOM852455:GOM852456 GEQ852455:GEQ852456 FUU852455:FUU852456 FKY852455:FKY852456 FBC852455:FBC852456 ERG852455:ERG852456 EHK852455:EHK852456 DXO852455:DXO852456 DNS852455:DNS852456 DDW852455:DDW852456 CUA852455:CUA852456 CKE852455:CKE852456 CAI852455:CAI852456 BQM852455:BQM852456 BGQ852455:BGQ852456 AWU852455:AWU852456 AMY852455:AMY852456 ADC852455:ADC852456 TG852455:TG852456 JK852455:JK852456 O852455:O852456 WVW786919:WVW786920 WMA786919:WMA786920 WCE786919:WCE786920 VSI786919:VSI786920 VIM786919:VIM786920 UYQ786919:UYQ786920 UOU786919:UOU786920 UEY786919:UEY786920 TVC786919:TVC786920 TLG786919:TLG786920 TBK786919:TBK786920 SRO786919:SRO786920 SHS786919:SHS786920 RXW786919:RXW786920 ROA786919:ROA786920 REE786919:REE786920 QUI786919:QUI786920 QKM786919:QKM786920 QAQ786919:QAQ786920 PQU786919:PQU786920 PGY786919:PGY786920 OXC786919:OXC786920 ONG786919:ONG786920 ODK786919:ODK786920 NTO786919:NTO786920 NJS786919:NJS786920 MZW786919:MZW786920 MQA786919:MQA786920 MGE786919:MGE786920 LWI786919:LWI786920 LMM786919:LMM786920 LCQ786919:LCQ786920 KSU786919:KSU786920 KIY786919:KIY786920 JZC786919:JZC786920 JPG786919:JPG786920 JFK786919:JFK786920 IVO786919:IVO786920 ILS786919:ILS786920 IBW786919:IBW786920 HSA786919:HSA786920 HIE786919:HIE786920 GYI786919:GYI786920 GOM786919:GOM786920 GEQ786919:GEQ786920 FUU786919:FUU786920 FKY786919:FKY786920 FBC786919:FBC786920 ERG786919:ERG786920 EHK786919:EHK786920 DXO786919:DXO786920 DNS786919:DNS786920 DDW786919:DDW786920 CUA786919:CUA786920 CKE786919:CKE786920 CAI786919:CAI786920 BQM786919:BQM786920 BGQ786919:BGQ786920 AWU786919:AWU786920 AMY786919:AMY786920 ADC786919:ADC786920 TG786919:TG786920 JK786919:JK786920 O786919:O786920 WVW721383:WVW721384 WMA721383:WMA721384 WCE721383:WCE721384 VSI721383:VSI721384 VIM721383:VIM721384 UYQ721383:UYQ721384 UOU721383:UOU721384 UEY721383:UEY721384 TVC721383:TVC721384 TLG721383:TLG721384 TBK721383:TBK721384 SRO721383:SRO721384 SHS721383:SHS721384 RXW721383:RXW721384 ROA721383:ROA721384 REE721383:REE721384 QUI721383:QUI721384 QKM721383:QKM721384 QAQ721383:QAQ721384 PQU721383:PQU721384 PGY721383:PGY721384 OXC721383:OXC721384 ONG721383:ONG721384 ODK721383:ODK721384 NTO721383:NTO721384 NJS721383:NJS721384 MZW721383:MZW721384 MQA721383:MQA721384 MGE721383:MGE721384 LWI721383:LWI721384 LMM721383:LMM721384 LCQ721383:LCQ721384 KSU721383:KSU721384 KIY721383:KIY721384 JZC721383:JZC721384 JPG721383:JPG721384 JFK721383:JFK721384 IVO721383:IVO721384 ILS721383:ILS721384 IBW721383:IBW721384 HSA721383:HSA721384 HIE721383:HIE721384 GYI721383:GYI721384 GOM721383:GOM721384 GEQ721383:GEQ721384 FUU721383:FUU721384 FKY721383:FKY721384 FBC721383:FBC721384 ERG721383:ERG721384 EHK721383:EHK721384 DXO721383:DXO721384 DNS721383:DNS721384 DDW721383:DDW721384 CUA721383:CUA721384 CKE721383:CKE721384 CAI721383:CAI721384 BQM721383:BQM721384 BGQ721383:BGQ721384 AWU721383:AWU721384 AMY721383:AMY721384 ADC721383:ADC721384 TG721383:TG721384 JK721383:JK721384 O721383:O721384 WVW655847:WVW655848 WMA655847:WMA655848 WCE655847:WCE655848 VSI655847:VSI655848 VIM655847:VIM655848 UYQ655847:UYQ655848 UOU655847:UOU655848 UEY655847:UEY655848 TVC655847:TVC655848 TLG655847:TLG655848 TBK655847:TBK655848 SRO655847:SRO655848 SHS655847:SHS655848 RXW655847:RXW655848 ROA655847:ROA655848 REE655847:REE655848 QUI655847:QUI655848 QKM655847:QKM655848 QAQ655847:QAQ655848 PQU655847:PQU655848 PGY655847:PGY655848 OXC655847:OXC655848 ONG655847:ONG655848 ODK655847:ODK655848 NTO655847:NTO655848 NJS655847:NJS655848 MZW655847:MZW655848 MQA655847:MQA655848 MGE655847:MGE655848 LWI655847:LWI655848 LMM655847:LMM655848 LCQ655847:LCQ655848 KSU655847:KSU655848 KIY655847:KIY655848 JZC655847:JZC655848 JPG655847:JPG655848 JFK655847:JFK655848 IVO655847:IVO655848 ILS655847:ILS655848 IBW655847:IBW655848 HSA655847:HSA655848 HIE655847:HIE655848 GYI655847:GYI655848 GOM655847:GOM655848 GEQ655847:GEQ655848 FUU655847:FUU655848 FKY655847:FKY655848 FBC655847:FBC655848 ERG655847:ERG655848 EHK655847:EHK655848 DXO655847:DXO655848 DNS655847:DNS655848 DDW655847:DDW655848 CUA655847:CUA655848 CKE655847:CKE655848 CAI655847:CAI655848 BQM655847:BQM655848 BGQ655847:BGQ655848 AWU655847:AWU655848 AMY655847:AMY655848 ADC655847:ADC655848 TG655847:TG655848 JK655847:JK655848 O655847:O655848 WVW590311:WVW590312 WMA590311:WMA590312 WCE590311:WCE590312 VSI590311:VSI590312 VIM590311:VIM590312 UYQ590311:UYQ590312 UOU590311:UOU590312 UEY590311:UEY590312 TVC590311:TVC590312 TLG590311:TLG590312 TBK590311:TBK590312 SRO590311:SRO590312 SHS590311:SHS590312 RXW590311:RXW590312 ROA590311:ROA590312 REE590311:REE590312 QUI590311:QUI590312 QKM590311:QKM590312 QAQ590311:QAQ590312 PQU590311:PQU590312 PGY590311:PGY590312 OXC590311:OXC590312 ONG590311:ONG590312 ODK590311:ODK590312 NTO590311:NTO590312 NJS590311:NJS590312 MZW590311:MZW590312 MQA590311:MQA590312 MGE590311:MGE590312 LWI590311:LWI590312 LMM590311:LMM590312 LCQ590311:LCQ590312 KSU590311:KSU590312 KIY590311:KIY590312 JZC590311:JZC590312 JPG590311:JPG590312 JFK590311:JFK590312 IVO590311:IVO590312 ILS590311:ILS590312 IBW590311:IBW590312 HSA590311:HSA590312 HIE590311:HIE590312 GYI590311:GYI590312 GOM590311:GOM590312 GEQ590311:GEQ590312 FUU590311:FUU590312 FKY590311:FKY590312 FBC590311:FBC590312 ERG590311:ERG590312 EHK590311:EHK590312 DXO590311:DXO590312 DNS590311:DNS590312 DDW590311:DDW590312 CUA590311:CUA590312 CKE590311:CKE590312 CAI590311:CAI590312 BQM590311:BQM590312 BGQ590311:BGQ590312 AWU590311:AWU590312 AMY590311:AMY590312 ADC590311:ADC590312 TG590311:TG590312 JK590311:JK590312 O590311:O590312 WVW524775:WVW524776 WMA524775:WMA524776 WCE524775:WCE524776 VSI524775:VSI524776 VIM524775:VIM524776 UYQ524775:UYQ524776 UOU524775:UOU524776 UEY524775:UEY524776 TVC524775:TVC524776 TLG524775:TLG524776 TBK524775:TBK524776 SRO524775:SRO524776 SHS524775:SHS524776 RXW524775:RXW524776 ROA524775:ROA524776 REE524775:REE524776 QUI524775:QUI524776 QKM524775:QKM524776 QAQ524775:QAQ524776 PQU524775:PQU524776 PGY524775:PGY524776 OXC524775:OXC524776 ONG524775:ONG524776 ODK524775:ODK524776 NTO524775:NTO524776 NJS524775:NJS524776 MZW524775:MZW524776 MQA524775:MQA524776 MGE524775:MGE524776 LWI524775:LWI524776 LMM524775:LMM524776 LCQ524775:LCQ524776 KSU524775:KSU524776 KIY524775:KIY524776 JZC524775:JZC524776 JPG524775:JPG524776 JFK524775:JFK524776 IVO524775:IVO524776 ILS524775:ILS524776 IBW524775:IBW524776 HSA524775:HSA524776 HIE524775:HIE524776 GYI524775:GYI524776 GOM524775:GOM524776 GEQ524775:GEQ524776 FUU524775:FUU524776 FKY524775:FKY524776 FBC524775:FBC524776 ERG524775:ERG524776 EHK524775:EHK524776 DXO524775:DXO524776 DNS524775:DNS524776 DDW524775:DDW524776 CUA524775:CUA524776 CKE524775:CKE524776 CAI524775:CAI524776 BQM524775:BQM524776 BGQ524775:BGQ524776 AWU524775:AWU524776 AMY524775:AMY524776 ADC524775:ADC524776 TG524775:TG524776 JK524775:JK524776 O524775:O524776 WVW459239:WVW459240 WMA459239:WMA459240 WCE459239:WCE459240 VSI459239:VSI459240 VIM459239:VIM459240 UYQ459239:UYQ459240 UOU459239:UOU459240 UEY459239:UEY459240 TVC459239:TVC459240 TLG459239:TLG459240 TBK459239:TBK459240 SRO459239:SRO459240 SHS459239:SHS459240 RXW459239:RXW459240 ROA459239:ROA459240 REE459239:REE459240 QUI459239:QUI459240 QKM459239:QKM459240 QAQ459239:QAQ459240 PQU459239:PQU459240 PGY459239:PGY459240 OXC459239:OXC459240 ONG459239:ONG459240 ODK459239:ODK459240 NTO459239:NTO459240 NJS459239:NJS459240 MZW459239:MZW459240 MQA459239:MQA459240 MGE459239:MGE459240 LWI459239:LWI459240 LMM459239:LMM459240 LCQ459239:LCQ459240 KSU459239:KSU459240 KIY459239:KIY459240 JZC459239:JZC459240 JPG459239:JPG459240 JFK459239:JFK459240 IVO459239:IVO459240 ILS459239:ILS459240 IBW459239:IBW459240 HSA459239:HSA459240 HIE459239:HIE459240 GYI459239:GYI459240 GOM459239:GOM459240 GEQ459239:GEQ459240 FUU459239:FUU459240 FKY459239:FKY459240 FBC459239:FBC459240 ERG459239:ERG459240 EHK459239:EHK459240 DXO459239:DXO459240 DNS459239:DNS459240 DDW459239:DDW459240 CUA459239:CUA459240 CKE459239:CKE459240 CAI459239:CAI459240 BQM459239:BQM459240 BGQ459239:BGQ459240 AWU459239:AWU459240 AMY459239:AMY459240 ADC459239:ADC459240 TG459239:TG459240 JK459239:JK459240 O459239:O459240 WVW393703:WVW393704 WMA393703:WMA393704 WCE393703:WCE393704 VSI393703:VSI393704 VIM393703:VIM393704 UYQ393703:UYQ393704 UOU393703:UOU393704 UEY393703:UEY393704 TVC393703:TVC393704 TLG393703:TLG393704 TBK393703:TBK393704 SRO393703:SRO393704 SHS393703:SHS393704 RXW393703:RXW393704 ROA393703:ROA393704 REE393703:REE393704 QUI393703:QUI393704 QKM393703:QKM393704 QAQ393703:QAQ393704 PQU393703:PQU393704 PGY393703:PGY393704 OXC393703:OXC393704 ONG393703:ONG393704 ODK393703:ODK393704 NTO393703:NTO393704 NJS393703:NJS393704 MZW393703:MZW393704 MQA393703:MQA393704 MGE393703:MGE393704 LWI393703:LWI393704 LMM393703:LMM393704 LCQ393703:LCQ393704 KSU393703:KSU393704 KIY393703:KIY393704 JZC393703:JZC393704 JPG393703:JPG393704 JFK393703:JFK393704 IVO393703:IVO393704 ILS393703:ILS393704 IBW393703:IBW393704 HSA393703:HSA393704 HIE393703:HIE393704 GYI393703:GYI393704 GOM393703:GOM393704 GEQ393703:GEQ393704 FUU393703:FUU393704 FKY393703:FKY393704 FBC393703:FBC393704 ERG393703:ERG393704 EHK393703:EHK393704 DXO393703:DXO393704 DNS393703:DNS393704 DDW393703:DDW393704 CUA393703:CUA393704 CKE393703:CKE393704 CAI393703:CAI393704 BQM393703:BQM393704 BGQ393703:BGQ393704 AWU393703:AWU393704 AMY393703:AMY393704 ADC393703:ADC393704 TG393703:TG393704 JK393703:JK393704 O393703:O393704 WVW328167:WVW328168 WMA328167:WMA328168 WCE328167:WCE328168 VSI328167:VSI328168 VIM328167:VIM328168 UYQ328167:UYQ328168 UOU328167:UOU328168 UEY328167:UEY328168 TVC328167:TVC328168 TLG328167:TLG328168 TBK328167:TBK328168 SRO328167:SRO328168 SHS328167:SHS328168 RXW328167:RXW328168 ROA328167:ROA328168 REE328167:REE328168 QUI328167:QUI328168 QKM328167:QKM328168 QAQ328167:QAQ328168 PQU328167:PQU328168 PGY328167:PGY328168 OXC328167:OXC328168 ONG328167:ONG328168 ODK328167:ODK328168 NTO328167:NTO328168 NJS328167:NJS328168 MZW328167:MZW328168 MQA328167:MQA328168 MGE328167:MGE328168 LWI328167:LWI328168 LMM328167:LMM328168 LCQ328167:LCQ328168 KSU328167:KSU328168 KIY328167:KIY328168 JZC328167:JZC328168 JPG328167:JPG328168 JFK328167:JFK328168 IVO328167:IVO328168 ILS328167:ILS328168 IBW328167:IBW328168 HSA328167:HSA328168 HIE328167:HIE328168 GYI328167:GYI328168 GOM328167:GOM328168 GEQ328167:GEQ328168 FUU328167:FUU328168 FKY328167:FKY328168 FBC328167:FBC328168 ERG328167:ERG328168 EHK328167:EHK328168 DXO328167:DXO328168 DNS328167:DNS328168 DDW328167:DDW328168 CUA328167:CUA328168 CKE328167:CKE328168 CAI328167:CAI328168 BQM328167:BQM328168 BGQ328167:BGQ328168 AWU328167:AWU328168 AMY328167:AMY328168 ADC328167:ADC328168 TG328167:TG328168 JK328167:JK328168 O328167:O328168 WVW262631:WVW262632 WMA262631:WMA262632 WCE262631:WCE262632 VSI262631:VSI262632 VIM262631:VIM262632 UYQ262631:UYQ262632 UOU262631:UOU262632 UEY262631:UEY262632 TVC262631:TVC262632 TLG262631:TLG262632 TBK262631:TBK262632 SRO262631:SRO262632 SHS262631:SHS262632 RXW262631:RXW262632 ROA262631:ROA262632 REE262631:REE262632 QUI262631:QUI262632 QKM262631:QKM262632 QAQ262631:QAQ262632 PQU262631:PQU262632 PGY262631:PGY262632 OXC262631:OXC262632 ONG262631:ONG262632 ODK262631:ODK262632 NTO262631:NTO262632 NJS262631:NJS262632 MZW262631:MZW262632 MQA262631:MQA262632 MGE262631:MGE262632 LWI262631:LWI262632 LMM262631:LMM262632 LCQ262631:LCQ262632 KSU262631:KSU262632 KIY262631:KIY262632 JZC262631:JZC262632 JPG262631:JPG262632 JFK262631:JFK262632 IVO262631:IVO262632 ILS262631:ILS262632 IBW262631:IBW262632 HSA262631:HSA262632 HIE262631:HIE262632 GYI262631:GYI262632 GOM262631:GOM262632 GEQ262631:GEQ262632 FUU262631:FUU262632 FKY262631:FKY262632 FBC262631:FBC262632 ERG262631:ERG262632 EHK262631:EHK262632 DXO262631:DXO262632 DNS262631:DNS262632 DDW262631:DDW262632 CUA262631:CUA262632 CKE262631:CKE262632 CAI262631:CAI262632 BQM262631:BQM262632 BGQ262631:BGQ262632 AWU262631:AWU262632 AMY262631:AMY262632 ADC262631:ADC262632 TG262631:TG262632 JK262631:JK262632 O262631:O262632 WVW197095:WVW197096 WMA197095:WMA197096 WCE197095:WCE197096 VSI197095:VSI197096 VIM197095:VIM197096 UYQ197095:UYQ197096 UOU197095:UOU197096 UEY197095:UEY197096 TVC197095:TVC197096 TLG197095:TLG197096 TBK197095:TBK197096 SRO197095:SRO197096 SHS197095:SHS197096 RXW197095:RXW197096 ROA197095:ROA197096 REE197095:REE197096 QUI197095:QUI197096 QKM197095:QKM197096 QAQ197095:QAQ197096 PQU197095:PQU197096 PGY197095:PGY197096 OXC197095:OXC197096 ONG197095:ONG197096 ODK197095:ODK197096 NTO197095:NTO197096 NJS197095:NJS197096 MZW197095:MZW197096 MQA197095:MQA197096 MGE197095:MGE197096 LWI197095:LWI197096 LMM197095:LMM197096 LCQ197095:LCQ197096 KSU197095:KSU197096 KIY197095:KIY197096 JZC197095:JZC197096 JPG197095:JPG197096 JFK197095:JFK197096 IVO197095:IVO197096 ILS197095:ILS197096 IBW197095:IBW197096 HSA197095:HSA197096 HIE197095:HIE197096 GYI197095:GYI197096 GOM197095:GOM197096 GEQ197095:GEQ197096 FUU197095:FUU197096 FKY197095:FKY197096 FBC197095:FBC197096 ERG197095:ERG197096 EHK197095:EHK197096 DXO197095:DXO197096 DNS197095:DNS197096 DDW197095:DDW197096 CUA197095:CUA197096 CKE197095:CKE197096 CAI197095:CAI197096 BQM197095:BQM197096 BGQ197095:BGQ197096 AWU197095:AWU197096 AMY197095:AMY197096 ADC197095:ADC197096 TG197095:TG197096 JK197095:JK197096 O197095:O197096 WVW131559:WVW131560 WMA131559:WMA131560 WCE131559:WCE131560 VSI131559:VSI131560 VIM131559:VIM131560 UYQ131559:UYQ131560 UOU131559:UOU131560 UEY131559:UEY131560 TVC131559:TVC131560 TLG131559:TLG131560 TBK131559:TBK131560 SRO131559:SRO131560 SHS131559:SHS131560 RXW131559:RXW131560 ROA131559:ROA131560 REE131559:REE131560 QUI131559:QUI131560 QKM131559:QKM131560 QAQ131559:QAQ131560 PQU131559:PQU131560 PGY131559:PGY131560 OXC131559:OXC131560 ONG131559:ONG131560 ODK131559:ODK131560 NTO131559:NTO131560 NJS131559:NJS131560 MZW131559:MZW131560 MQA131559:MQA131560 MGE131559:MGE131560 LWI131559:LWI131560 LMM131559:LMM131560 LCQ131559:LCQ131560 KSU131559:KSU131560 KIY131559:KIY131560 JZC131559:JZC131560 JPG131559:JPG131560 JFK131559:JFK131560 IVO131559:IVO131560 ILS131559:ILS131560 IBW131559:IBW131560 HSA131559:HSA131560 HIE131559:HIE131560 GYI131559:GYI131560 GOM131559:GOM131560 GEQ131559:GEQ131560 FUU131559:FUU131560 FKY131559:FKY131560 FBC131559:FBC131560 ERG131559:ERG131560 EHK131559:EHK131560 DXO131559:DXO131560 DNS131559:DNS131560 DDW131559:DDW131560 CUA131559:CUA131560 CKE131559:CKE131560 CAI131559:CAI131560 BQM131559:BQM131560 BGQ131559:BGQ131560 AWU131559:AWU131560 AMY131559:AMY131560 ADC131559:ADC131560 TG131559:TG131560 JK131559:JK131560 O131559:O131560 WVW66023:WVW66024 WMA66023:WMA66024 WCE66023:WCE66024 VSI66023:VSI66024 VIM66023:VIM66024 UYQ66023:UYQ66024 UOU66023:UOU66024 UEY66023:UEY66024 TVC66023:TVC66024 TLG66023:TLG66024 TBK66023:TBK66024 SRO66023:SRO66024 SHS66023:SHS66024 RXW66023:RXW66024 ROA66023:ROA66024 REE66023:REE66024 QUI66023:QUI66024 QKM66023:QKM66024 QAQ66023:QAQ66024 PQU66023:PQU66024 PGY66023:PGY66024 OXC66023:OXC66024 ONG66023:ONG66024 ODK66023:ODK66024 NTO66023:NTO66024 NJS66023:NJS66024 MZW66023:MZW66024 MQA66023:MQA66024 MGE66023:MGE66024 LWI66023:LWI66024 LMM66023:LMM66024 LCQ66023:LCQ66024 KSU66023:KSU66024 KIY66023:KIY66024 JZC66023:JZC66024 JPG66023:JPG66024 JFK66023:JFK66024 IVO66023:IVO66024 ILS66023:ILS66024 IBW66023:IBW66024 HSA66023:HSA66024 HIE66023:HIE66024 GYI66023:GYI66024 GOM66023:GOM66024 GEQ66023:GEQ66024 FUU66023:FUU66024 FKY66023:FKY66024 FBC66023:FBC66024 ERG66023:ERG66024 EHK66023:EHK66024 DXO66023:DXO66024 DNS66023:DNS66024 DDW66023:DDW66024 CUA66023:CUA66024 CKE66023:CKE66024 CAI66023:CAI66024 BQM66023:BQM66024 BGQ66023:BGQ66024 AWU66023:AWU66024 AMY66023:AMY66024 ADC66023:ADC66024 TG66023:TG66024 JK66023:JK66024 O66023:O66024 WVW983518:WVW983522 WMA983518:WMA983522 WCE983518:WCE983522 VSI983518:VSI983522 VIM983518:VIM983522 UYQ983518:UYQ983522 UOU983518:UOU983522 UEY983518:UEY983522 TVC983518:TVC983522 TLG983518:TLG983522 TBK983518:TBK983522 SRO983518:SRO983522 SHS983518:SHS983522 RXW983518:RXW983522 ROA983518:ROA983522 REE983518:REE983522 QUI983518:QUI983522 QKM983518:QKM983522 QAQ983518:QAQ983522 PQU983518:PQU983522 PGY983518:PGY983522 OXC983518:OXC983522 ONG983518:ONG983522 ODK983518:ODK983522 NTO983518:NTO983522 NJS983518:NJS983522 MZW983518:MZW983522 MQA983518:MQA983522 MGE983518:MGE983522 LWI983518:LWI983522 LMM983518:LMM983522 LCQ983518:LCQ983522 KSU983518:KSU983522 KIY983518:KIY983522 JZC983518:JZC983522 JPG983518:JPG983522 JFK983518:JFK983522 IVO983518:IVO983522 ILS983518:ILS983522 IBW983518:IBW983522 HSA983518:HSA983522 HIE983518:HIE983522 GYI983518:GYI983522 GOM983518:GOM983522 GEQ983518:GEQ983522 FUU983518:FUU983522 FKY983518:FKY983522 FBC983518:FBC983522 ERG983518:ERG983522 EHK983518:EHK983522 DXO983518:DXO983522 DNS983518:DNS983522 DDW983518:DDW983522 CUA983518:CUA983522 CKE983518:CKE983522 CAI983518:CAI983522 BQM983518:BQM983522 BGQ983518:BGQ983522 AWU983518:AWU983522 AMY983518:AMY983522 ADC983518:ADC983522 TG983518:TG983522 JK983518:JK983522 O983518:O983522 WVW917982:WVW917986 WMA917982:WMA917986 WCE917982:WCE917986 VSI917982:VSI917986 VIM917982:VIM917986 UYQ917982:UYQ917986 UOU917982:UOU917986 UEY917982:UEY917986 TVC917982:TVC917986 TLG917982:TLG917986 TBK917982:TBK917986 SRO917982:SRO917986 SHS917982:SHS917986 RXW917982:RXW917986 ROA917982:ROA917986 REE917982:REE917986 QUI917982:QUI917986 QKM917982:QKM917986 QAQ917982:QAQ917986 PQU917982:PQU917986 PGY917982:PGY917986 OXC917982:OXC917986 ONG917982:ONG917986 ODK917982:ODK917986 NTO917982:NTO917986 NJS917982:NJS917986 MZW917982:MZW917986 MQA917982:MQA917986 MGE917982:MGE917986 LWI917982:LWI917986 LMM917982:LMM917986 LCQ917982:LCQ917986 KSU917982:KSU917986 KIY917982:KIY917986 JZC917982:JZC917986 JPG917982:JPG917986 JFK917982:JFK917986 IVO917982:IVO917986 ILS917982:ILS917986 IBW917982:IBW917986 HSA917982:HSA917986 HIE917982:HIE917986 GYI917982:GYI917986 GOM917982:GOM917986 GEQ917982:GEQ917986 FUU917982:FUU917986 FKY917982:FKY917986 FBC917982:FBC917986 ERG917982:ERG917986 EHK917982:EHK917986 DXO917982:DXO917986 DNS917982:DNS917986 DDW917982:DDW917986 CUA917982:CUA917986 CKE917982:CKE917986 CAI917982:CAI917986 BQM917982:BQM917986 BGQ917982:BGQ917986 AWU917982:AWU917986 AMY917982:AMY917986 ADC917982:ADC917986 TG917982:TG917986 JK917982:JK917986 O917982:O917986 WVW852446:WVW852450 WMA852446:WMA852450 WCE852446:WCE852450 VSI852446:VSI852450 VIM852446:VIM852450 UYQ852446:UYQ852450 UOU852446:UOU852450 UEY852446:UEY852450 TVC852446:TVC852450 TLG852446:TLG852450 TBK852446:TBK852450 SRO852446:SRO852450 SHS852446:SHS852450 RXW852446:RXW852450 ROA852446:ROA852450 REE852446:REE852450 QUI852446:QUI852450 QKM852446:QKM852450 QAQ852446:QAQ852450 PQU852446:PQU852450 PGY852446:PGY852450 OXC852446:OXC852450 ONG852446:ONG852450 ODK852446:ODK852450 NTO852446:NTO852450 NJS852446:NJS852450 MZW852446:MZW852450 MQA852446:MQA852450 MGE852446:MGE852450 LWI852446:LWI852450 LMM852446:LMM852450 LCQ852446:LCQ852450 KSU852446:KSU852450 KIY852446:KIY852450 JZC852446:JZC852450 JPG852446:JPG852450 JFK852446:JFK852450 IVO852446:IVO852450 ILS852446:ILS852450 IBW852446:IBW852450 HSA852446:HSA852450 HIE852446:HIE852450 GYI852446:GYI852450 GOM852446:GOM852450 GEQ852446:GEQ852450 FUU852446:FUU852450 FKY852446:FKY852450 FBC852446:FBC852450 ERG852446:ERG852450 EHK852446:EHK852450 DXO852446:DXO852450 DNS852446:DNS852450 DDW852446:DDW852450 CUA852446:CUA852450 CKE852446:CKE852450 CAI852446:CAI852450 BQM852446:BQM852450 BGQ852446:BGQ852450 AWU852446:AWU852450 AMY852446:AMY852450 ADC852446:ADC852450 TG852446:TG852450 JK852446:JK852450 O852446:O852450 WVW786910:WVW786914 WMA786910:WMA786914 WCE786910:WCE786914 VSI786910:VSI786914 VIM786910:VIM786914 UYQ786910:UYQ786914 UOU786910:UOU786914 UEY786910:UEY786914 TVC786910:TVC786914 TLG786910:TLG786914 TBK786910:TBK786914 SRO786910:SRO786914 SHS786910:SHS786914 RXW786910:RXW786914 ROA786910:ROA786914 REE786910:REE786914 QUI786910:QUI786914 QKM786910:QKM786914 QAQ786910:QAQ786914 PQU786910:PQU786914 PGY786910:PGY786914 OXC786910:OXC786914 ONG786910:ONG786914 ODK786910:ODK786914 NTO786910:NTO786914 NJS786910:NJS786914 MZW786910:MZW786914 MQA786910:MQA786914 MGE786910:MGE786914 LWI786910:LWI786914 LMM786910:LMM786914 LCQ786910:LCQ786914 KSU786910:KSU786914 KIY786910:KIY786914 JZC786910:JZC786914 JPG786910:JPG786914 JFK786910:JFK786914 IVO786910:IVO786914 ILS786910:ILS786914 IBW786910:IBW786914 HSA786910:HSA786914 HIE786910:HIE786914 GYI786910:GYI786914 GOM786910:GOM786914 GEQ786910:GEQ786914 FUU786910:FUU786914 FKY786910:FKY786914 FBC786910:FBC786914 ERG786910:ERG786914 EHK786910:EHK786914 DXO786910:DXO786914 DNS786910:DNS786914 DDW786910:DDW786914 CUA786910:CUA786914 CKE786910:CKE786914 CAI786910:CAI786914 BQM786910:BQM786914 BGQ786910:BGQ786914 AWU786910:AWU786914 AMY786910:AMY786914 ADC786910:ADC786914 TG786910:TG786914 JK786910:JK786914 O786910:O786914 WVW721374:WVW721378 WMA721374:WMA721378 WCE721374:WCE721378 VSI721374:VSI721378 VIM721374:VIM721378 UYQ721374:UYQ721378 UOU721374:UOU721378 UEY721374:UEY721378 TVC721374:TVC721378 TLG721374:TLG721378 TBK721374:TBK721378 SRO721374:SRO721378 SHS721374:SHS721378 RXW721374:RXW721378 ROA721374:ROA721378 REE721374:REE721378 QUI721374:QUI721378 QKM721374:QKM721378 QAQ721374:QAQ721378 PQU721374:PQU721378 PGY721374:PGY721378 OXC721374:OXC721378 ONG721374:ONG721378 ODK721374:ODK721378 NTO721374:NTO721378 NJS721374:NJS721378 MZW721374:MZW721378 MQA721374:MQA721378 MGE721374:MGE721378 LWI721374:LWI721378 LMM721374:LMM721378 LCQ721374:LCQ721378 KSU721374:KSU721378 KIY721374:KIY721378 JZC721374:JZC721378 JPG721374:JPG721378 JFK721374:JFK721378 IVO721374:IVO721378 ILS721374:ILS721378 IBW721374:IBW721378 HSA721374:HSA721378 HIE721374:HIE721378 GYI721374:GYI721378 GOM721374:GOM721378 GEQ721374:GEQ721378 FUU721374:FUU721378 FKY721374:FKY721378 FBC721374:FBC721378 ERG721374:ERG721378 EHK721374:EHK721378 DXO721374:DXO721378 DNS721374:DNS721378 DDW721374:DDW721378 CUA721374:CUA721378 CKE721374:CKE721378 CAI721374:CAI721378 BQM721374:BQM721378 BGQ721374:BGQ721378 AWU721374:AWU721378 AMY721374:AMY721378 ADC721374:ADC721378 TG721374:TG721378 JK721374:JK721378 O721374:O721378 WVW655838:WVW655842 WMA655838:WMA655842 WCE655838:WCE655842 VSI655838:VSI655842 VIM655838:VIM655842 UYQ655838:UYQ655842 UOU655838:UOU655842 UEY655838:UEY655842 TVC655838:TVC655842 TLG655838:TLG655842 TBK655838:TBK655842 SRO655838:SRO655842 SHS655838:SHS655842 RXW655838:RXW655842 ROA655838:ROA655842 REE655838:REE655842 QUI655838:QUI655842 QKM655838:QKM655842 QAQ655838:QAQ655842 PQU655838:PQU655842 PGY655838:PGY655842 OXC655838:OXC655842 ONG655838:ONG655842 ODK655838:ODK655842 NTO655838:NTO655842 NJS655838:NJS655842 MZW655838:MZW655842 MQA655838:MQA655842 MGE655838:MGE655842 LWI655838:LWI655842 LMM655838:LMM655842 LCQ655838:LCQ655842 KSU655838:KSU655842 KIY655838:KIY655842 JZC655838:JZC655842 JPG655838:JPG655842 JFK655838:JFK655842 IVO655838:IVO655842 ILS655838:ILS655842 IBW655838:IBW655842 HSA655838:HSA655842 HIE655838:HIE655842 GYI655838:GYI655842 GOM655838:GOM655842 GEQ655838:GEQ655842 FUU655838:FUU655842 FKY655838:FKY655842 FBC655838:FBC655842 ERG655838:ERG655842 EHK655838:EHK655842 DXO655838:DXO655842 DNS655838:DNS655842 DDW655838:DDW655842 CUA655838:CUA655842 CKE655838:CKE655842 CAI655838:CAI655842 BQM655838:BQM655842 BGQ655838:BGQ655842 AWU655838:AWU655842 AMY655838:AMY655842 ADC655838:ADC655842 TG655838:TG655842 JK655838:JK655842 O655838:O655842 WVW590302:WVW590306 WMA590302:WMA590306 WCE590302:WCE590306 VSI590302:VSI590306 VIM590302:VIM590306 UYQ590302:UYQ590306 UOU590302:UOU590306 UEY590302:UEY590306 TVC590302:TVC590306 TLG590302:TLG590306 TBK590302:TBK590306 SRO590302:SRO590306 SHS590302:SHS590306 RXW590302:RXW590306 ROA590302:ROA590306 REE590302:REE590306 QUI590302:QUI590306 QKM590302:QKM590306 QAQ590302:QAQ590306 PQU590302:PQU590306 PGY590302:PGY590306 OXC590302:OXC590306 ONG590302:ONG590306 ODK590302:ODK590306 NTO590302:NTO590306 NJS590302:NJS590306 MZW590302:MZW590306 MQA590302:MQA590306 MGE590302:MGE590306 LWI590302:LWI590306 LMM590302:LMM590306 LCQ590302:LCQ590306 KSU590302:KSU590306 KIY590302:KIY590306 JZC590302:JZC590306 JPG590302:JPG590306 JFK590302:JFK590306 IVO590302:IVO590306 ILS590302:ILS590306 IBW590302:IBW590306 HSA590302:HSA590306 HIE590302:HIE590306 GYI590302:GYI590306 GOM590302:GOM590306 GEQ590302:GEQ590306 FUU590302:FUU590306 FKY590302:FKY590306 FBC590302:FBC590306 ERG590302:ERG590306 EHK590302:EHK590306 DXO590302:DXO590306 DNS590302:DNS590306 DDW590302:DDW590306 CUA590302:CUA590306 CKE590302:CKE590306 CAI590302:CAI590306 BQM590302:BQM590306 BGQ590302:BGQ590306 AWU590302:AWU590306 AMY590302:AMY590306 ADC590302:ADC590306 TG590302:TG590306 JK590302:JK590306 O590302:O590306 WVW524766:WVW524770 WMA524766:WMA524770 WCE524766:WCE524770 VSI524766:VSI524770 VIM524766:VIM524770 UYQ524766:UYQ524770 UOU524766:UOU524770 UEY524766:UEY524770 TVC524766:TVC524770 TLG524766:TLG524770 TBK524766:TBK524770 SRO524766:SRO524770 SHS524766:SHS524770 RXW524766:RXW524770 ROA524766:ROA524770 REE524766:REE524770 QUI524766:QUI524770 QKM524766:QKM524770 QAQ524766:QAQ524770 PQU524766:PQU524770 PGY524766:PGY524770 OXC524766:OXC524770 ONG524766:ONG524770 ODK524766:ODK524770 NTO524766:NTO524770 NJS524766:NJS524770 MZW524766:MZW524770 MQA524766:MQA524770 MGE524766:MGE524770 LWI524766:LWI524770 LMM524766:LMM524770 LCQ524766:LCQ524770 KSU524766:KSU524770 KIY524766:KIY524770 JZC524766:JZC524770 JPG524766:JPG524770 JFK524766:JFK524770 IVO524766:IVO524770 ILS524766:ILS524770 IBW524766:IBW524770 HSA524766:HSA524770 HIE524766:HIE524770 GYI524766:GYI524770 GOM524766:GOM524770 GEQ524766:GEQ524770 FUU524766:FUU524770 FKY524766:FKY524770 FBC524766:FBC524770 ERG524766:ERG524770 EHK524766:EHK524770 DXO524766:DXO524770 DNS524766:DNS524770 DDW524766:DDW524770 CUA524766:CUA524770 CKE524766:CKE524770 CAI524766:CAI524770 BQM524766:BQM524770 BGQ524766:BGQ524770 AWU524766:AWU524770 AMY524766:AMY524770 ADC524766:ADC524770 TG524766:TG524770 JK524766:JK524770 O524766:O524770 WVW459230:WVW459234 WMA459230:WMA459234 WCE459230:WCE459234 VSI459230:VSI459234 VIM459230:VIM459234 UYQ459230:UYQ459234 UOU459230:UOU459234 UEY459230:UEY459234 TVC459230:TVC459234 TLG459230:TLG459234 TBK459230:TBK459234 SRO459230:SRO459234 SHS459230:SHS459234 RXW459230:RXW459234 ROA459230:ROA459234 REE459230:REE459234 QUI459230:QUI459234 QKM459230:QKM459234 QAQ459230:QAQ459234 PQU459230:PQU459234 PGY459230:PGY459234 OXC459230:OXC459234 ONG459230:ONG459234 ODK459230:ODK459234 NTO459230:NTO459234 NJS459230:NJS459234 MZW459230:MZW459234 MQA459230:MQA459234 MGE459230:MGE459234 LWI459230:LWI459234 LMM459230:LMM459234 LCQ459230:LCQ459234 KSU459230:KSU459234 KIY459230:KIY459234 JZC459230:JZC459234 JPG459230:JPG459234 JFK459230:JFK459234 IVO459230:IVO459234 ILS459230:ILS459234 IBW459230:IBW459234 HSA459230:HSA459234 HIE459230:HIE459234 GYI459230:GYI459234 GOM459230:GOM459234 GEQ459230:GEQ459234 FUU459230:FUU459234 FKY459230:FKY459234 FBC459230:FBC459234 ERG459230:ERG459234 EHK459230:EHK459234 DXO459230:DXO459234 DNS459230:DNS459234 DDW459230:DDW459234 CUA459230:CUA459234 CKE459230:CKE459234 CAI459230:CAI459234 BQM459230:BQM459234 BGQ459230:BGQ459234 AWU459230:AWU459234 AMY459230:AMY459234 ADC459230:ADC459234 TG459230:TG459234 JK459230:JK459234 O459230:O459234 WVW393694:WVW393698 WMA393694:WMA393698 WCE393694:WCE393698 VSI393694:VSI393698 VIM393694:VIM393698 UYQ393694:UYQ393698 UOU393694:UOU393698 UEY393694:UEY393698 TVC393694:TVC393698 TLG393694:TLG393698 TBK393694:TBK393698 SRO393694:SRO393698 SHS393694:SHS393698 RXW393694:RXW393698 ROA393694:ROA393698 REE393694:REE393698 QUI393694:QUI393698 QKM393694:QKM393698 QAQ393694:QAQ393698 PQU393694:PQU393698 PGY393694:PGY393698 OXC393694:OXC393698 ONG393694:ONG393698 ODK393694:ODK393698 NTO393694:NTO393698 NJS393694:NJS393698 MZW393694:MZW393698 MQA393694:MQA393698 MGE393694:MGE393698 LWI393694:LWI393698 LMM393694:LMM393698 LCQ393694:LCQ393698 KSU393694:KSU393698 KIY393694:KIY393698 JZC393694:JZC393698 JPG393694:JPG393698 JFK393694:JFK393698 IVO393694:IVO393698 ILS393694:ILS393698 IBW393694:IBW393698 HSA393694:HSA393698 HIE393694:HIE393698 GYI393694:GYI393698 GOM393694:GOM393698 GEQ393694:GEQ393698 FUU393694:FUU393698 FKY393694:FKY393698 FBC393694:FBC393698 ERG393694:ERG393698 EHK393694:EHK393698 DXO393694:DXO393698 DNS393694:DNS393698 DDW393694:DDW393698 CUA393694:CUA393698 CKE393694:CKE393698 CAI393694:CAI393698 BQM393694:BQM393698 BGQ393694:BGQ393698 AWU393694:AWU393698 AMY393694:AMY393698 ADC393694:ADC393698 TG393694:TG393698 JK393694:JK393698 O393694:O393698 WVW328158:WVW328162 WMA328158:WMA328162 WCE328158:WCE328162 VSI328158:VSI328162 VIM328158:VIM328162 UYQ328158:UYQ328162 UOU328158:UOU328162 UEY328158:UEY328162 TVC328158:TVC328162 TLG328158:TLG328162 TBK328158:TBK328162 SRO328158:SRO328162 SHS328158:SHS328162 RXW328158:RXW328162 ROA328158:ROA328162 REE328158:REE328162 QUI328158:QUI328162 QKM328158:QKM328162 QAQ328158:QAQ328162 PQU328158:PQU328162 PGY328158:PGY328162 OXC328158:OXC328162 ONG328158:ONG328162 ODK328158:ODK328162 NTO328158:NTO328162 NJS328158:NJS328162 MZW328158:MZW328162 MQA328158:MQA328162 MGE328158:MGE328162 LWI328158:LWI328162 LMM328158:LMM328162 LCQ328158:LCQ328162 KSU328158:KSU328162 KIY328158:KIY328162 JZC328158:JZC328162 JPG328158:JPG328162 JFK328158:JFK328162 IVO328158:IVO328162 ILS328158:ILS328162 IBW328158:IBW328162 HSA328158:HSA328162 HIE328158:HIE328162 GYI328158:GYI328162 GOM328158:GOM328162 GEQ328158:GEQ328162 FUU328158:FUU328162 FKY328158:FKY328162 FBC328158:FBC328162 ERG328158:ERG328162 EHK328158:EHK328162 DXO328158:DXO328162 DNS328158:DNS328162 DDW328158:DDW328162 CUA328158:CUA328162 CKE328158:CKE328162 CAI328158:CAI328162 BQM328158:BQM328162 BGQ328158:BGQ328162 AWU328158:AWU328162 AMY328158:AMY328162 ADC328158:ADC328162 TG328158:TG328162 JK328158:JK328162 O328158:O328162 WVW262622:WVW262626 WMA262622:WMA262626 WCE262622:WCE262626 VSI262622:VSI262626 VIM262622:VIM262626 UYQ262622:UYQ262626 UOU262622:UOU262626 UEY262622:UEY262626 TVC262622:TVC262626 TLG262622:TLG262626 TBK262622:TBK262626 SRO262622:SRO262626 SHS262622:SHS262626 RXW262622:RXW262626 ROA262622:ROA262626 REE262622:REE262626 QUI262622:QUI262626 QKM262622:QKM262626 QAQ262622:QAQ262626 PQU262622:PQU262626 PGY262622:PGY262626 OXC262622:OXC262626 ONG262622:ONG262626 ODK262622:ODK262626 NTO262622:NTO262626 NJS262622:NJS262626 MZW262622:MZW262626 MQA262622:MQA262626 MGE262622:MGE262626 LWI262622:LWI262626 LMM262622:LMM262626 LCQ262622:LCQ262626 KSU262622:KSU262626 KIY262622:KIY262626 JZC262622:JZC262626 JPG262622:JPG262626 JFK262622:JFK262626 IVO262622:IVO262626 ILS262622:ILS262626 IBW262622:IBW262626 HSA262622:HSA262626 HIE262622:HIE262626 GYI262622:GYI262626 GOM262622:GOM262626 GEQ262622:GEQ262626 FUU262622:FUU262626 FKY262622:FKY262626 FBC262622:FBC262626 ERG262622:ERG262626 EHK262622:EHK262626 DXO262622:DXO262626 DNS262622:DNS262626 DDW262622:DDW262626 CUA262622:CUA262626 CKE262622:CKE262626 CAI262622:CAI262626 BQM262622:BQM262626 BGQ262622:BGQ262626 AWU262622:AWU262626 AMY262622:AMY262626 ADC262622:ADC262626 TG262622:TG262626 JK262622:JK262626 O262622:O262626 WVW197086:WVW197090 WMA197086:WMA197090 WCE197086:WCE197090 VSI197086:VSI197090 VIM197086:VIM197090 UYQ197086:UYQ197090 UOU197086:UOU197090 UEY197086:UEY197090 TVC197086:TVC197090 TLG197086:TLG197090 TBK197086:TBK197090 SRO197086:SRO197090 SHS197086:SHS197090 RXW197086:RXW197090 ROA197086:ROA197090 REE197086:REE197090 QUI197086:QUI197090 QKM197086:QKM197090 QAQ197086:QAQ197090 PQU197086:PQU197090 PGY197086:PGY197090 OXC197086:OXC197090 ONG197086:ONG197090 ODK197086:ODK197090 NTO197086:NTO197090 NJS197086:NJS197090 MZW197086:MZW197090 MQA197086:MQA197090 MGE197086:MGE197090 LWI197086:LWI197090 LMM197086:LMM197090 LCQ197086:LCQ197090 KSU197086:KSU197090 KIY197086:KIY197090 JZC197086:JZC197090 JPG197086:JPG197090 JFK197086:JFK197090 IVO197086:IVO197090 ILS197086:ILS197090 IBW197086:IBW197090 HSA197086:HSA197090 HIE197086:HIE197090 GYI197086:GYI197090 GOM197086:GOM197090 GEQ197086:GEQ197090 FUU197086:FUU197090 FKY197086:FKY197090 FBC197086:FBC197090 ERG197086:ERG197090 EHK197086:EHK197090 DXO197086:DXO197090 DNS197086:DNS197090 DDW197086:DDW197090 CUA197086:CUA197090 CKE197086:CKE197090 CAI197086:CAI197090 BQM197086:BQM197090 BGQ197086:BGQ197090 AWU197086:AWU197090 AMY197086:AMY197090 ADC197086:ADC197090 TG197086:TG197090 JK197086:JK197090 O197086:O197090 WVW131550:WVW131554 WMA131550:WMA131554 WCE131550:WCE131554 VSI131550:VSI131554 VIM131550:VIM131554 UYQ131550:UYQ131554 UOU131550:UOU131554 UEY131550:UEY131554 TVC131550:TVC131554 TLG131550:TLG131554 TBK131550:TBK131554 SRO131550:SRO131554 SHS131550:SHS131554 RXW131550:RXW131554 ROA131550:ROA131554 REE131550:REE131554 QUI131550:QUI131554 QKM131550:QKM131554 QAQ131550:QAQ131554 PQU131550:PQU131554 PGY131550:PGY131554 OXC131550:OXC131554 ONG131550:ONG131554 ODK131550:ODK131554 NTO131550:NTO131554 NJS131550:NJS131554 MZW131550:MZW131554 MQA131550:MQA131554 MGE131550:MGE131554 LWI131550:LWI131554 LMM131550:LMM131554 LCQ131550:LCQ131554 KSU131550:KSU131554 KIY131550:KIY131554 JZC131550:JZC131554 JPG131550:JPG131554 JFK131550:JFK131554 IVO131550:IVO131554 ILS131550:ILS131554 IBW131550:IBW131554 HSA131550:HSA131554 HIE131550:HIE131554 GYI131550:GYI131554 GOM131550:GOM131554 GEQ131550:GEQ131554 FUU131550:FUU131554 FKY131550:FKY131554 FBC131550:FBC131554 ERG131550:ERG131554 EHK131550:EHK131554 DXO131550:DXO131554 DNS131550:DNS131554 DDW131550:DDW131554 CUA131550:CUA131554 CKE131550:CKE131554 CAI131550:CAI131554 BQM131550:BQM131554 BGQ131550:BGQ131554 AWU131550:AWU131554 AMY131550:AMY131554 ADC131550:ADC131554 TG131550:TG131554 JK131550:JK131554 O131550:O131554 WVW66014:WVW66018 WMA66014:WMA66018 WCE66014:WCE66018 VSI66014:VSI66018 VIM66014:VIM66018 UYQ66014:UYQ66018 UOU66014:UOU66018 UEY66014:UEY66018 TVC66014:TVC66018 TLG66014:TLG66018 TBK66014:TBK66018 SRO66014:SRO66018 SHS66014:SHS66018 RXW66014:RXW66018 ROA66014:ROA66018 REE66014:REE66018 QUI66014:QUI66018 QKM66014:QKM66018 QAQ66014:QAQ66018 PQU66014:PQU66018 PGY66014:PGY66018 OXC66014:OXC66018 ONG66014:ONG66018 ODK66014:ODK66018 NTO66014:NTO66018 NJS66014:NJS66018 MZW66014:MZW66018 MQA66014:MQA66018 MGE66014:MGE66018 LWI66014:LWI66018 LMM66014:LMM66018 LCQ66014:LCQ66018 KSU66014:KSU66018 KIY66014:KIY66018 JZC66014:JZC66018 JPG66014:JPG66018 JFK66014:JFK66018 IVO66014:IVO66018 ILS66014:ILS66018 IBW66014:IBW66018 HSA66014:HSA66018 HIE66014:HIE66018 GYI66014:GYI66018 GOM66014:GOM66018 GEQ66014:GEQ66018 FUU66014:FUU66018 FKY66014:FKY66018 FBC66014:FBC66018 ERG66014:ERG66018 EHK66014:EHK66018 DXO66014:DXO66018 DNS66014:DNS66018 DDW66014:DDW66018 CUA66014:CUA66018 CKE66014:CKE66018 CAI66014:CAI66018 BQM66014:BQM66018 BGQ66014:BGQ66018 AWU66014:AWU66018 AMY66014:AMY66018 ADC66014:ADC66018 TG66014:TG66018 JK66014:JK66018 O66014:O66018 WVW983542:WVW983545 WMA983542:WMA983545 WCE983542:WCE983545 VSI983542:VSI983545 VIM983542:VIM983545 UYQ983542:UYQ983545 UOU983542:UOU983545 UEY983542:UEY983545 TVC983542:TVC983545 TLG983542:TLG983545 TBK983542:TBK983545 SRO983542:SRO983545 SHS983542:SHS983545 RXW983542:RXW983545 ROA983542:ROA983545 REE983542:REE983545 QUI983542:QUI983545 QKM983542:QKM983545 QAQ983542:QAQ983545 PQU983542:PQU983545 PGY983542:PGY983545 OXC983542:OXC983545 ONG983542:ONG983545 ODK983542:ODK983545 NTO983542:NTO983545 NJS983542:NJS983545 MZW983542:MZW983545 MQA983542:MQA983545 MGE983542:MGE983545 LWI983542:LWI983545 LMM983542:LMM983545 LCQ983542:LCQ983545 KSU983542:KSU983545 KIY983542:KIY983545 JZC983542:JZC983545 JPG983542:JPG983545 JFK983542:JFK983545 IVO983542:IVO983545 ILS983542:ILS983545 IBW983542:IBW983545 HSA983542:HSA983545 HIE983542:HIE983545 GYI983542:GYI983545 GOM983542:GOM983545 GEQ983542:GEQ983545 FUU983542:FUU983545 FKY983542:FKY983545 FBC983542:FBC983545 ERG983542:ERG983545 EHK983542:EHK983545 DXO983542:DXO983545 DNS983542:DNS983545 DDW983542:DDW983545 CUA983542:CUA983545 CKE983542:CKE983545 CAI983542:CAI983545 BQM983542:BQM983545 BGQ983542:BGQ983545 AWU983542:AWU983545 AMY983542:AMY983545 ADC983542:ADC983545 TG983542:TG983545 JK983542:JK983545 O983542:O983545 WVW918006:WVW918009 WMA918006:WMA918009 WCE918006:WCE918009 VSI918006:VSI918009 VIM918006:VIM918009 UYQ918006:UYQ918009 UOU918006:UOU918009 UEY918006:UEY918009 TVC918006:TVC918009 TLG918006:TLG918009 TBK918006:TBK918009 SRO918006:SRO918009 SHS918006:SHS918009 RXW918006:RXW918009 ROA918006:ROA918009 REE918006:REE918009 QUI918006:QUI918009 QKM918006:QKM918009 QAQ918006:QAQ918009 PQU918006:PQU918009 PGY918006:PGY918009 OXC918006:OXC918009 ONG918006:ONG918009 ODK918006:ODK918009 NTO918006:NTO918009 NJS918006:NJS918009 MZW918006:MZW918009 MQA918006:MQA918009 MGE918006:MGE918009 LWI918006:LWI918009 LMM918006:LMM918009 LCQ918006:LCQ918009 KSU918006:KSU918009 KIY918006:KIY918009 JZC918006:JZC918009 JPG918006:JPG918009 JFK918006:JFK918009 IVO918006:IVO918009 ILS918006:ILS918009 IBW918006:IBW918009 HSA918006:HSA918009 HIE918006:HIE918009 GYI918006:GYI918009 GOM918006:GOM918009 GEQ918006:GEQ918009 FUU918006:FUU918009 FKY918006:FKY918009 FBC918006:FBC918009 ERG918006:ERG918009 EHK918006:EHK918009 DXO918006:DXO918009 DNS918006:DNS918009 DDW918006:DDW918009 CUA918006:CUA918009 CKE918006:CKE918009 CAI918006:CAI918009 BQM918006:BQM918009 BGQ918006:BGQ918009 AWU918006:AWU918009 AMY918006:AMY918009 ADC918006:ADC918009 TG918006:TG918009 JK918006:JK918009 O918006:O918009 WVW852470:WVW852473 WMA852470:WMA852473 WCE852470:WCE852473 VSI852470:VSI852473 VIM852470:VIM852473 UYQ852470:UYQ852473 UOU852470:UOU852473 UEY852470:UEY852473 TVC852470:TVC852473 TLG852470:TLG852473 TBK852470:TBK852473 SRO852470:SRO852473 SHS852470:SHS852473 RXW852470:RXW852473 ROA852470:ROA852473 REE852470:REE852473 QUI852470:QUI852473 QKM852470:QKM852473 QAQ852470:QAQ852473 PQU852470:PQU852473 PGY852470:PGY852473 OXC852470:OXC852473 ONG852470:ONG852473 ODK852470:ODK852473 NTO852470:NTO852473 NJS852470:NJS852473 MZW852470:MZW852473 MQA852470:MQA852473 MGE852470:MGE852473 LWI852470:LWI852473 LMM852470:LMM852473 LCQ852470:LCQ852473 KSU852470:KSU852473 KIY852470:KIY852473 JZC852470:JZC852473 JPG852470:JPG852473 JFK852470:JFK852473 IVO852470:IVO852473 ILS852470:ILS852473 IBW852470:IBW852473 HSA852470:HSA852473 HIE852470:HIE852473 GYI852470:GYI852473 GOM852470:GOM852473 GEQ852470:GEQ852473 FUU852470:FUU852473 FKY852470:FKY852473 FBC852470:FBC852473 ERG852470:ERG852473 EHK852470:EHK852473 DXO852470:DXO852473 DNS852470:DNS852473 DDW852470:DDW852473 CUA852470:CUA852473 CKE852470:CKE852473 CAI852470:CAI852473 BQM852470:BQM852473 BGQ852470:BGQ852473 AWU852470:AWU852473 AMY852470:AMY852473 ADC852470:ADC852473 TG852470:TG852473 JK852470:JK852473 O852470:O852473 WVW786934:WVW786937 WMA786934:WMA786937 WCE786934:WCE786937 VSI786934:VSI786937 VIM786934:VIM786937 UYQ786934:UYQ786937 UOU786934:UOU786937 UEY786934:UEY786937 TVC786934:TVC786937 TLG786934:TLG786937 TBK786934:TBK786937 SRO786934:SRO786937 SHS786934:SHS786937 RXW786934:RXW786937 ROA786934:ROA786937 REE786934:REE786937 QUI786934:QUI786937 QKM786934:QKM786937 QAQ786934:QAQ786937 PQU786934:PQU786937 PGY786934:PGY786937 OXC786934:OXC786937 ONG786934:ONG786937 ODK786934:ODK786937 NTO786934:NTO786937 NJS786934:NJS786937 MZW786934:MZW786937 MQA786934:MQA786937 MGE786934:MGE786937 LWI786934:LWI786937 LMM786934:LMM786937 LCQ786934:LCQ786937 KSU786934:KSU786937 KIY786934:KIY786937 JZC786934:JZC786937 JPG786934:JPG786937 JFK786934:JFK786937 IVO786934:IVO786937 ILS786934:ILS786937 IBW786934:IBW786937 HSA786934:HSA786937 HIE786934:HIE786937 GYI786934:GYI786937 GOM786934:GOM786937 GEQ786934:GEQ786937 FUU786934:FUU786937 FKY786934:FKY786937 FBC786934:FBC786937 ERG786934:ERG786937 EHK786934:EHK786937 DXO786934:DXO786937 DNS786934:DNS786937 DDW786934:DDW786937 CUA786934:CUA786937 CKE786934:CKE786937 CAI786934:CAI786937 BQM786934:BQM786937 BGQ786934:BGQ786937 AWU786934:AWU786937 AMY786934:AMY786937 ADC786934:ADC786937 TG786934:TG786937 JK786934:JK786937 O786934:O786937 WVW721398:WVW721401 WMA721398:WMA721401 WCE721398:WCE721401 VSI721398:VSI721401 VIM721398:VIM721401 UYQ721398:UYQ721401 UOU721398:UOU721401 UEY721398:UEY721401 TVC721398:TVC721401 TLG721398:TLG721401 TBK721398:TBK721401 SRO721398:SRO721401 SHS721398:SHS721401 RXW721398:RXW721401 ROA721398:ROA721401 REE721398:REE721401 QUI721398:QUI721401 QKM721398:QKM721401 QAQ721398:QAQ721401 PQU721398:PQU721401 PGY721398:PGY721401 OXC721398:OXC721401 ONG721398:ONG721401 ODK721398:ODK721401 NTO721398:NTO721401 NJS721398:NJS721401 MZW721398:MZW721401 MQA721398:MQA721401 MGE721398:MGE721401 LWI721398:LWI721401 LMM721398:LMM721401 LCQ721398:LCQ721401 KSU721398:KSU721401 KIY721398:KIY721401 JZC721398:JZC721401 JPG721398:JPG721401 JFK721398:JFK721401 IVO721398:IVO721401 ILS721398:ILS721401 IBW721398:IBW721401 HSA721398:HSA721401 HIE721398:HIE721401 GYI721398:GYI721401 GOM721398:GOM721401 GEQ721398:GEQ721401 FUU721398:FUU721401 FKY721398:FKY721401 FBC721398:FBC721401 ERG721398:ERG721401 EHK721398:EHK721401 DXO721398:DXO721401 DNS721398:DNS721401 DDW721398:DDW721401 CUA721398:CUA721401 CKE721398:CKE721401 CAI721398:CAI721401 BQM721398:BQM721401 BGQ721398:BGQ721401 AWU721398:AWU721401 AMY721398:AMY721401 ADC721398:ADC721401 TG721398:TG721401 JK721398:JK721401 O721398:O721401 WVW655862:WVW655865 WMA655862:WMA655865 WCE655862:WCE655865 VSI655862:VSI655865 VIM655862:VIM655865 UYQ655862:UYQ655865 UOU655862:UOU655865 UEY655862:UEY655865 TVC655862:TVC655865 TLG655862:TLG655865 TBK655862:TBK655865 SRO655862:SRO655865 SHS655862:SHS655865 RXW655862:RXW655865 ROA655862:ROA655865 REE655862:REE655865 QUI655862:QUI655865 QKM655862:QKM655865 QAQ655862:QAQ655865 PQU655862:PQU655865 PGY655862:PGY655865 OXC655862:OXC655865 ONG655862:ONG655865 ODK655862:ODK655865 NTO655862:NTO655865 NJS655862:NJS655865 MZW655862:MZW655865 MQA655862:MQA655865 MGE655862:MGE655865 LWI655862:LWI655865 LMM655862:LMM655865 LCQ655862:LCQ655865 KSU655862:KSU655865 KIY655862:KIY655865 JZC655862:JZC655865 JPG655862:JPG655865 JFK655862:JFK655865 IVO655862:IVO655865 ILS655862:ILS655865 IBW655862:IBW655865 HSA655862:HSA655865 HIE655862:HIE655865 GYI655862:GYI655865 GOM655862:GOM655865 GEQ655862:GEQ655865 FUU655862:FUU655865 FKY655862:FKY655865 FBC655862:FBC655865 ERG655862:ERG655865 EHK655862:EHK655865 DXO655862:DXO655865 DNS655862:DNS655865 DDW655862:DDW655865 CUA655862:CUA655865 CKE655862:CKE655865 CAI655862:CAI655865 BQM655862:BQM655865 BGQ655862:BGQ655865 AWU655862:AWU655865 AMY655862:AMY655865 ADC655862:ADC655865 TG655862:TG655865 JK655862:JK655865 O655862:O655865 WVW590326:WVW590329 WMA590326:WMA590329 WCE590326:WCE590329 VSI590326:VSI590329 VIM590326:VIM590329 UYQ590326:UYQ590329 UOU590326:UOU590329 UEY590326:UEY590329 TVC590326:TVC590329 TLG590326:TLG590329 TBK590326:TBK590329 SRO590326:SRO590329 SHS590326:SHS590329 RXW590326:RXW590329 ROA590326:ROA590329 REE590326:REE590329 QUI590326:QUI590329 QKM590326:QKM590329 QAQ590326:QAQ590329 PQU590326:PQU590329 PGY590326:PGY590329 OXC590326:OXC590329 ONG590326:ONG590329 ODK590326:ODK590329 NTO590326:NTO590329 NJS590326:NJS590329 MZW590326:MZW590329 MQA590326:MQA590329 MGE590326:MGE590329 LWI590326:LWI590329 LMM590326:LMM590329 LCQ590326:LCQ590329 KSU590326:KSU590329 KIY590326:KIY590329 JZC590326:JZC590329 JPG590326:JPG590329 JFK590326:JFK590329 IVO590326:IVO590329 ILS590326:ILS590329 IBW590326:IBW590329 HSA590326:HSA590329 HIE590326:HIE590329 GYI590326:GYI590329 GOM590326:GOM590329 GEQ590326:GEQ590329 FUU590326:FUU590329 FKY590326:FKY590329 FBC590326:FBC590329 ERG590326:ERG590329 EHK590326:EHK590329 DXO590326:DXO590329 DNS590326:DNS590329 DDW590326:DDW590329 CUA590326:CUA590329 CKE590326:CKE590329 CAI590326:CAI590329 BQM590326:BQM590329 BGQ590326:BGQ590329 AWU590326:AWU590329 AMY590326:AMY590329 ADC590326:ADC590329 TG590326:TG590329 JK590326:JK590329 O590326:O590329 WVW524790:WVW524793 WMA524790:WMA524793 WCE524790:WCE524793 VSI524790:VSI524793 VIM524790:VIM524793 UYQ524790:UYQ524793 UOU524790:UOU524793 UEY524790:UEY524793 TVC524790:TVC524793 TLG524790:TLG524793 TBK524790:TBK524793 SRO524790:SRO524793 SHS524790:SHS524793 RXW524790:RXW524793 ROA524790:ROA524793 REE524790:REE524793 QUI524790:QUI524793 QKM524790:QKM524793 QAQ524790:QAQ524793 PQU524790:PQU524793 PGY524790:PGY524793 OXC524790:OXC524793 ONG524790:ONG524793 ODK524790:ODK524793 NTO524790:NTO524793 NJS524790:NJS524793 MZW524790:MZW524793 MQA524790:MQA524793 MGE524790:MGE524793 LWI524790:LWI524793 LMM524790:LMM524793 LCQ524790:LCQ524793 KSU524790:KSU524793 KIY524790:KIY524793 JZC524790:JZC524793 JPG524790:JPG524793 JFK524790:JFK524793 IVO524790:IVO524793 ILS524790:ILS524793 IBW524790:IBW524793 HSA524790:HSA524793 HIE524790:HIE524793 GYI524790:GYI524793 GOM524790:GOM524793 GEQ524790:GEQ524793 FUU524790:FUU524793 FKY524790:FKY524793 FBC524790:FBC524793 ERG524790:ERG524793 EHK524790:EHK524793 DXO524790:DXO524793 DNS524790:DNS524793 DDW524790:DDW524793 CUA524790:CUA524793 CKE524790:CKE524793 CAI524790:CAI524793 BQM524790:BQM524793 BGQ524790:BGQ524793 AWU524790:AWU524793 AMY524790:AMY524793 ADC524790:ADC524793 TG524790:TG524793 JK524790:JK524793 O524790:O524793 WVW459254:WVW459257 WMA459254:WMA459257 WCE459254:WCE459257 VSI459254:VSI459257 VIM459254:VIM459257 UYQ459254:UYQ459257 UOU459254:UOU459257 UEY459254:UEY459257 TVC459254:TVC459257 TLG459254:TLG459257 TBK459254:TBK459257 SRO459254:SRO459257 SHS459254:SHS459257 RXW459254:RXW459257 ROA459254:ROA459257 REE459254:REE459257 QUI459254:QUI459257 QKM459254:QKM459257 QAQ459254:QAQ459257 PQU459254:PQU459257 PGY459254:PGY459257 OXC459254:OXC459257 ONG459254:ONG459257 ODK459254:ODK459257 NTO459254:NTO459257 NJS459254:NJS459257 MZW459254:MZW459257 MQA459254:MQA459257 MGE459254:MGE459257 LWI459254:LWI459257 LMM459254:LMM459257 LCQ459254:LCQ459257 KSU459254:KSU459257 KIY459254:KIY459257 JZC459254:JZC459257 JPG459254:JPG459257 JFK459254:JFK459257 IVO459254:IVO459257 ILS459254:ILS459257 IBW459254:IBW459257 HSA459254:HSA459257 HIE459254:HIE459257 GYI459254:GYI459257 GOM459254:GOM459257 GEQ459254:GEQ459257 FUU459254:FUU459257 FKY459254:FKY459257 FBC459254:FBC459257 ERG459254:ERG459257 EHK459254:EHK459257 DXO459254:DXO459257 DNS459254:DNS459257 DDW459254:DDW459257 CUA459254:CUA459257 CKE459254:CKE459257 CAI459254:CAI459257 BQM459254:BQM459257 BGQ459254:BGQ459257 AWU459254:AWU459257 AMY459254:AMY459257 ADC459254:ADC459257 TG459254:TG459257 JK459254:JK459257 O459254:O459257 WVW393718:WVW393721 WMA393718:WMA393721 WCE393718:WCE393721 VSI393718:VSI393721 VIM393718:VIM393721 UYQ393718:UYQ393721 UOU393718:UOU393721 UEY393718:UEY393721 TVC393718:TVC393721 TLG393718:TLG393721 TBK393718:TBK393721 SRO393718:SRO393721 SHS393718:SHS393721 RXW393718:RXW393721 ROA393718:ROA393721 REE393718:REE393721 QUI393718:QUI393721 QKM393718:QKM393721 QAQ393718:QAQ393721 PQU393718:PQU393721 PGY393718:PGY393721 OXC393718:OXC393721 ONG393718:ONG393721 ODK393718:ODK393721 NTO393718:NTO393721 NJS393718:NJS393721 MZW393718:MZW393721 MQA393718:MQA393721 MGE393718:MGE393721 LWI393718:LWI393721 LMM393718:LMM393721 LCQ393718:LCQ393721 KSU393718:KSU393721 KIY393718:KIY393721 JZC393718:JZC393721 JPG393718:JPG393721 JFK393718:JFK393721 IVO393718:IVO393721 ILS393718:ILS393721 IBW393718:IBW393721 HSA393718:HSA393721 HIE393718:HIE393721 GYI393718:GYI393721 GOM393718:GOM393721 GEQ393718:GEQ393721 FUU393718:FUU393721 FKY393718:FKY393721 FBC393718:FBC393721 ERG393718:ERG393721 EHK393718:EHK393721 DXO393718:DXO393721 DNS393718:DNS393721 DDW393718:DDW393721 CUA393718:CUA393721 CKE393718:CKE393721 CAI393718:CAI393721 BQM393718:BQM393721 BGQ393718:BGQ393721 AWU393718:AWU393721 AMY393718:AMY393721 ADC393718:ADC393721 TG393718:TG393721 JK393718:JK393721 O393718:O393721 WVW328182:WVW328185 WMA328182:WMA328185 WCE328182:WCE328185 VSI328182:VSI328185 VIM328182:VIM328185 UYQ328182:UYQ328185 UOU328182:UOU328185 UEY328182:UEY328185 TVC328182:TVC328185 TLG328182:TLG328185 TBK328182:TBK328185 SRO328182:SRO328185 SHS328182:SHS328185 RXW328182:RXW328185 ROA328182:ROA328185 REE328182:REE328185 QUI328182:QUI328185 QKM328182:QKM328185 QAQ328182:QAQ328185 PQU328182:PQU328185 PGY328182:PGY328185 OXC328182:OXC328185 ONG328182:ONG328185 ODK328182:ODK328185 NTO328182:NTO328185 NJS328182:NJS328185 MZW328182:MZW328185 MQA328182:MQA328185 MGE328182:MGE328185 LWI328182:LWI328185 LMM328182:LMM328185 LCQ328182:LCQ328185 KSU328182:KSU328185 KIY328182:KIY328185 JZC328182:JZC328185 JPG328182:JPG328185 JFK328182:JFK328185 IVO328182:IVO328185 ILS328182:ILS328185 IBW328182:IBW328185 HSA328182:HSA328185 HIE328182:HIE328185 GYI328182:GYI328185 GOM328182:GOM328185 GEQ328182:GEQ328185 FUU328182:FUU328185 FKY328182:FKY328185 FBC328182:FBC328185 ERG328182:ERG328185 EHK328182:EHK328185 DXO328182:DXO328185 DNS328182:DNS328185 DDW328182:DDW328185 CUA328182:CUA328185 CKE328182:CKE328185 CAI328182:CAI328185 BQM328182:BQM328185 BGQ328182:BGQ328185 AWU328182:AWU328185 AMY328182:AMY328185 ADC328182:ADC328185 TG328182:TG328185 JK328182:JK328185 O328182:O328185 WVW262646:WVW262649 WMA262646:WMA262649 WCE262646:WCE262649 VSI262646:VSI262649 VIM262646:VIM262649 UYQ262646:UYQ262649 UOU262646:UOU262649 UEY262646:UEY262649 TVC262646:TVC262649 TLG262646:TLG262649 TBK262646:TBK262649 SRO262646:SRO262649 SHS262646:SHS262649 RXW262646:RXW262649 ROA262646:ROA262649 REE262646:REE262649 QUI262646:QUI262649 QKM262646:QKM262649 QAQ262646:QAQ262649 PQU262646:PQU262649 PGY262646:PGY262649 OXC262646:OXC262649 ONG262646:ONG262649 ODK262646:ODK262649 NTO262646:NTO262649 NJS262646:NJS262649 MZW262646:MZW262649 MQA262646:MQA262649 MGE262646:MGE262649 LWI262646:LWI262649 LMM262646:LMM262649 LCQ262646:LCQ262649 KSU262646:KSU262649 KIY262646:KIY262649 JZC262646:JZC262649 JPG262646:JPG262649 JFK262646:JFK262649 IVO262646:IVO262649 ILS262646:ILS262649 IBW262646:IBW262649 HSA262646:HSA262649 HIE262646:HIE262649 GYI262646:GYI262649 GOM262646:GOM262649 GEQ262646:GEQ262649 FUU262646:FUU262649 FKY262646:FKY262649 FBC262646:FBC262649 ERG262646:ERG262649 EHK262646:EHK262649 DXO262646:DXO262649 DNS262646:DNS262649 DDW262646:DDW262649 CUA262646:CUA262649 CKE262646:CKE262649 CAI262646:CAI262649 BQM262646:BQM262649 BGQ262646:BGQ262649 AWU262646:AWU262649 AMY262646:AMY262649 ADC262646:ADC262649 TG262646:TG262649 JK262646:JK262649 O262646:O262649 WVW197110:WVW197113 WMA197110:WMA197113 WCE197110:WCE197113 VSI197110:VSI197113 VIM197110:VIM197113 UYQ197110:UYQ197113 UOU197110:UOU197113 UEY197110:UEY197113 TVC197110:TVC197113 TLG197110:TLG197113 TBK197110:TBK197113 SRO197110:SRO197113 SHS197110:SHS197113 RXW197110:RXW197113 ROA197110:ROA197113 REE197110:REE197113 QUI197110:QUI197113 QKM197110:QKM197113 QAQ197110:QAQ197113 PQU197110:PQU197113 PGY197110:PGY197113 OXC197110:OXC197113 ONG197110:ONG197113 ODK197110:ODK197113 NTO197110:NTO197113 NJS197110:NJS197113 MZW197110:MZW197113 MQA197110:MQA197113 MGE197110:MGE197113 LWI197110:LWI197113 LMM197110:LMM197113 LCQ197110:LCQ197113 KSU197110:KSU197113 KIY197110:KIY197113 JZC197110:JZC197113 JPG197110:JPG197113 JFK197110:JFK197113 IVO197110:IVO197113 ILS197110:ILS197113 IBW197110:IBW197113 HSA197110:HSA197113 HIE197110:HIE197113 GYI197110:GYI197113 GOM197110:GOM197113 GEQ197110:GEQ197113 FUU197110:FUU197113 FKY197110:FKY197113 FBC197110:FBC197113 ERG197110:ERG197113 EHK197110:EHK197113 DXO197110:DXO197113 DNS197110:DNS197113 DDW197110:DDW197113 CUA197110:CUA197113 CKE197110:CKE197113 CAI197110:CAI197113 BQM197110:BQM197113 BGQ197110:BGQ197113 AWU197110:AWU197113 AMY197110:AMY197113 ADC197110:ADC197113 TG197110:TG197113 JK197110:JK197113 O197110:O197113 WVW131574:WVW131577 WMA131574:WMA131577 WCE131574:WCE131577 VSI131574:VSI131577 VIM131574:VIM131577 UYQ131574:UYQ131577 UOU131574:UOU131577 UEY131574:UEY131577 TVC131574:TVC131577 TLG131574:TLG131577 TBK131574:TBK131577 SRO131574:SRO131577 SHS131574:SHS131577 RXW131574:RXW131577 ROA131574:ROA131577 REE131574:REE131577 QUI131574:QUI131577 QKM131574:QKM131577 QAQ131574:QAQ131577 PQU131574:PQU131577 PGY131574:PGY131577 OXC131574:OXC131577 ONG131574:ONG131577 ODK131574:ODK131577 NTO131574:NTO131577 NJS131574:NJS131577 MZW131574:MZW131577 MQA131574:MQA131577 MGE131574:MGE131577 LWI131574:LWI131577 LMM131574:LMM131577 LCQ131574:LCQ131577 KSU131574:KSU131577 KIY131574:KIY131577 JZC131574:JZC131577 JPG131574:JPG131577 JFK131574:JFK131577 IVO131574:IVO131577 ILS131574:ILS131577 IBW131574:IBW131577 HSA131574:HSA131577 HIE131574:HIE131577 GYI131574:GYI131577 GOM131574:GOM131577 GEQ131574:GEQ131577 FUU131574:FUU131577 FKY131574:FKY131577 FBC131574:FBC131577 ERG131574:ERG131577 EHK131574:EHK131577 DXO131574:DXO131577 DNS131574:DNS131577 DDW131574:DDW131577 CUA131574:CUA131577 CKE131574:CKE131577 CAI131574:CAI131577 BQM131574:BQM131577 BGQ131574:BGQ131577 AWU131574:AWU131577 AMY131574:AMY131577 ADC131574:ADC131577 TG131574:TG131577 JK131574:JK131577 O131574:O131577 WVW66038:WVW66041 WMA66038:WMA66041 WCE66038:WCE66041 VSI66038:VSI66041 VIM66038:VIM66041 UYQ66038:UYQ66041 UOU66038:UOU66041 UEY66038:UEY66041 TVC66038:TVC66041 TLG66038:TLG66041 TBK66038:TBK66041 SRO66038:SRO66041 SHS66038:SHS66041 RXW66038:RXW66041 ROA66038:ROA66041 REE66038:REE66041 QUI66038:QUI66041 QKM66038:QKM66041 QAQ66038:QAQ66041 PQU66038:PQU66041 PGY66038:PGY66041 OXC66038:OXC66041 ONG66038:ONG66041 ODK66038:ODK66041 NTO66038:NTO66041 NJS66038:NJS66041 MZW66038:MZW66041 MQA66038:MQA66041 MGE66038:MGE66041 LWI66038:LWI66041 LMM66038:LMM66041 LCQ66038:LCQ66041 KSU66038:KSU66041 KIY66038:KIY66041 JZC66038:JZC66041 JPG66038:JPG66041 JFK66038:JFK66041 IVO66038:IVO66041 ILS66038:ILS66041 IBW66038:IBW66041 HSA66038:HSA66041 HIE66038:HIE66041 GYI66038:GYI66041 GOM66038:GOM66041 GEQ66038:GEQ66041 FUU66038:FUU66041 FKY66038:FKY66041 FBC66038:FBC66041 ERG66038:ERG66041 EHK66038:EHK66041 DXO66038:DXO66041 DNS66038:DNS66041 DDW66038:DDW66041 CUA66038:CUA66041 CKE66038:CKE66041 CAI66038:CAI66041 BQM66038:BQM66041 BGQ66038:BGQ66041 AWU66038:AWU66041 AMY66038:AMY66041 ADC66038:ADC66041 TG66038:TG66041 JK66038:JK66041 O66038:O66041 WVW983551:WVW983579 WMA983551:WMA983579 WCE983551:WCE983579 VSI983551:VSI983579 VIM983551:VIM983579 UYQ983551:UYQ983579 UOU983551:UOU983579 UEY983551:UEY983579 TVC983551:TVC983579 TLG983551:TLG983579 TBK983551:TBK983579 SRO983551:SRO983579 SHS983551:SHS983579 RXW983551:RXW983579 ROA983551:ROA983579 REE983551:REE983579 QUI983551:QUI983579 QKM983551:QKM983579 QAQ983551:QAQ983579 PQU983551:PQU983579 PGY983551:PGY983579 OXC983551:OXC983579 ONG983551:ONG983579 ODK983551:ODK983579 NTO983551:NTO983579 NJS983551:NJS983579 MZW983551:MZW983579 MQA983551:MQA983579 MGE983551:MGE983579 LWI983551:LWI983579 LMM983551:LMM983579 LCQ983551:LCQ983579 KSU983551:KSU983579 KIY983551:KIY983579 JZC983551:JZC983579 JPG983551:JPG983579 JFK983551:JFK983579 IVO983551:IVO983579 ILS983551:ILS983579 IBW983551:IBW983579 HSA983551:HSA983579 HIE983551:HIE983579 GYI983551:GYI983579 GOM983551:GOM983579 GEQ983551:GEQ983579 FUU983551:FUU983579 FKY983551:FKY983579 FBC983551:FBC983579 ERG983551:ERG983579 EHK983551:EHK983579 DXO983551:DXO983579 DNS983551:DNS983579 DDW983551:DDW983579 CUA983551:CUA983579 CKE983551:CKE983579 CAI983551:CAI983579 BQM983551:BQM983579 BGQ983551:BGQ983579 AWU983551:AWU983579 AMY983551:AMY983579 ADC983551:ADC983579 TG983551:TG983579 JK983551:JK983579 O983551:O983579 WVW918015:WVW918043 WMA918015:WMA918043 WCE918015:WCE918043 VSI918015:VSI918043 VIM918015:VIM918043 UYQ918015:UYQ918043 UOU918015:UOU918043 UEY918015:UEY918043 TVC918015:TVC918043 TLG918015:TLG918043 TBK918015:TBK918043 SRO918015:SRO918043 SHS918015:SHS918043 RXW918015:RXW918043 ROA918015:ROA918043 REE918015:REE918043 QUI918015:QUI918043 QKM918015:QKM918043 QAQ918015:QAQ918043 PQU918015:PQU918043 PGY918015:PGY918043 OXC918015:OXC918043 ONG918015:ONG918043 ODK918015:ODK918043 NTO918015:NTO918043 NJS918015:NJS918043 MZW918015:MZW918043 MQA918015:MQA918043 MGE918015:MGE918043 LWI918015:LWI918043 LMM918015:LMM918043 LCQ918015:LCQ918043 KSU918015:KSU918043 KIY918015:KIY918043 JZC918015:JZC918043 JPG918015:JPG918043 JFK918015:JFK918043 IVO918015:IVO918043 ILS918015:ILS918043 IBW918015:IBW918043 HSA918015:HSA918043 HIE918015:HIE918043 GYI918015:GYI918043 GOM918015:GOM918043 GEQ918015:GEQ918043 FUU918015:FUU918043 FKY918015:FKY918043 FBC918015:FBC918043 ERG918015:ERG918043 EHK918015:EHK918043 DXO918015:DXO918043 DNS918015:DNS918043 DDW918015:DDW918043 CUA918015:CUA918043 CKE918015:CKE918043 CAI918015:CAI918043 BQM918015:BQM918043 BGQ918015:BGQ918043 AWU918015:AWU918043 AMY918015:AMY918043 ADC918015:ADC918043 TG918015:TG918043 JK918015:JK918043 O918015:O918043 WVW852479:WVW852507 WMA852479:WMA852507 WCE852479:WCE852507 VSI852479:VSI852507 VIM852479:VIM852507 UYQ852479:UYQ852507 UOU852479:UOU852507 UEY852479:UEY852507 TVC852479:TVC852507 TLG852479:TLG852507 TBK852479:TBK852507 SRO852479:SRO852507 SHS852479:SHS852507 RXW852479:RXW852507 ROA852479:ROA852507 REE852479:REE852507 QUI852479:QUI852507 QKM852479:QKM852507 QAQ852479:QAQ852507 PQU852479:PQU852507 PGY852479:PGY852507 OXC852479:OXC852507 ONG852479:ONG852507 ODK852479:ODK852507 NTO852479:NTO852507 NJS852479:NJS852507 MZW852479:MZW852507 MQA852479:MQA852507 MGE852479:MGE852507 LWI852479:LWI852507 LMM852479:LMM852507 LCQ852479:LCQ852507 KSU852479:KSU852507 KIY852479:KIY852507 JZC852479:JZC852507 JPG852479:JPG852507 JFK852479:JFK852507 IVO852479:IVO852507 ILS852479:ILS852507 IBW852479:IBW852507 HSA852479:HSA852507 HIE852479:HIE852507 GYI852479:GYI852507 GOM852479:GOM852507 GEQ852479:GEQ852507 FUU852479:FUU852507 FKY852479:FKY852507 FBC852479:FBC852507 ERG852479:ERG852507 EHK852479:EHK852507 DXO852479:DXO852507 DNS852479:DNS852507 DDW852479:DDW852507 CUA852479:CUA852507 CKE852479:CKE852507 CAI852479:CAI852507 BQM852479:BQM852507 BGQ852479:BGQ852507 AWU852479:AWU852507 AMY852479:AMY852507 ADC852479:ADC852507 TG852479:TG852507 JK852479:JK852507 O852479:O852507 WVW786943:WVW786971 WMA786943:WMA786971 WCE786943:WCE786971 VSI786943:VSI786971 VIM786943:VIM786971 UYQ786943:UYQ786971 UOU786943:UOU786971 UEY786943:UEY786971 TVC786943:TVC786971 TLG786943:TLG786971 TBK786943:TBK786971 SRO786943:SRO786971 SHS786943:SHS786971 RXW786943:RXW786971 ROA786943:ROA786971 REE786943:REE786971 QUI786943:QUI786971 QKM786943:QKM786971 QAQ786943:QAQ786971 PQU786943:PQU786971 PGY786943:PGY786971 OXC786943:OXC786971 ONG786943:ONG786971 ODK786943:ODK786971 NTO786943:NTO786971 NJS786943:NJS786971 MZW786943:MZW786971 MQA786943:MQA786971 MGE786943:MGE786971 LWI786943:LWI786971 LMM786943:LMM786971 LCQ786943:LCQ786971 KSU786943:KSU786971 KIY786943:KIY786971 JZC786943:JZC786971 JPG786943:JPG786971 JFK786943:JFK786971 IVO786943:IVO786971 ILS786943:ILS786971 IBW786943:IBW786971 HSA786943:HSA786971 HIE786943:HIE786971 GYI786943:GYI786971 GOM786943:GOM786971 GEQ786943:GEQ786971 FUU786943:FUU786971 FKY786943:FKY786971 FBC786943:FBC786971 ERG786943:ERG786971 EHK786943:EHK786971 DXO786943:DXO786971 DNS786943:DNS786971 DDW786943:DDW786971 CUA786943:CUA786971 CKE786943:CKE786971 CAI786943:CAI786971 BQM786943:BQM786971 BGQ786943:BGQ786971 AWU786943:AWU786971 AMY786943:AMY786971 ADC786943:ADC786971 TG786943:TG786971 JK786943:JK786971 O786943:O786971 WVW721407:WVW721435 WMA721407:WMA721435 WCE721407:WCE721435 VSI721407:VSI721435 VIM721407:VIM721435 UYQ721407:UYQ721435 UOU721407:UOU721435 UEY721407:UEY721435 TVC721407:TVC721435 TLG721407:TLG721435 TBK721407:TBK721435 SRO721407:SRO721435 SHS721407:SHS721435 RXW721407:RXW721435 ROA721407:ROA721435 REE721407:REE721435 QUI721407:QUI721435 QKM721407:QKM721435 QAQ721407:QAQ721435 PQU721407:PQU721435 PGY721407:PGY721435 OXC721407:OXC721435 ONG721407:ONG721435 ODK721407:ODK721435 NTO721407:NTO721435 NJS721407:NJS721435 MZW721407:MZW721435 MQA721407:MQA721435 MGE721407:MGE721435 LWI721407:LWI721435 LMM721407:LMM721435 LCQ721407:LCQ721435 KSU721407:KSU721435 KIY721407:KIY721435 JZC721407:JZC721435 JPG721407:JPG721435 JFK721407:JFK721435 IVO721407:IVO721435 ILS721407:ILS721435 IBW721407:IBW721435 HSA721407:HSA721435 HIE721407:HIE721435 GYI721407:GYI721435 GOM721407:GOM721435 GEQ721407:GEQ721435 FUU721407:FUU721435 FKY721407:FKY721435 FBC721407:FBC721435 ERG721407:ERG721435 EHK721407:EHK721435 DXO721407:DXO721435 DNS721407:DNS721435 DDW721407:DDW721435 CUA721407:CUA721435 CKE721407:CKE721435 CAI721407:CAI721435 BQM721407:BQM721435 BGQ721407:BGQ721435 AWU721407:AWU721435 AMY721407:AMY721435 ADC721407:ADC721435 TG721407:TG721435 JK721407:JK721435 O721407:O721435 WVW655871:WVW655899 WMA655871:WMA655899 WCE655871:WCE655899 VSI655871:VSI655899 VIM655871:VIM655899 UYQ655871:UYQ655899 UOU655871:UOU655899 UEY655871:UEY655899 TVC655871:TVC655899 TLG655871:TLG655899 TBK655871:TBK655899 SRO655871:SRO655899 SHS655871:SHS655899 RXW655871:RXW655899 ROA655871:ROA655899 REE655871:REE655899 QUI655871:QUI655899 QKM655871:QKM655899 QAQ655871:QAQ655899 PQU655871:PQU655899 PGY655871:PGY655899 OXC655871:OXC655899 ONG655871:ONG655899 ODK655871:ODK655899 NTO655871:NTO655899 NJS655871:NJS655899 MZW655871:MZW655899 MQA655871:MQA655899 MGE655871:MGE655899 LWI655871:LWI655899 LMM655871:LMM655899 LCQ655871:LCQ655899 KSU655871:KSU655899 KIY655871:KIY655899 JZC655871:JZC655899 JPG655871:JPG655899 JFK655871:JFK655899 IVO655871:IVO655899 ILS655871:ILS655899 IBW655871:IBW655899 HSA655871:HSA655899 HIE655871:HIE655899 GYI655871:GYI655899 GOM655871:GOM655899 GEQ655871:GEQ655899 FUU655871:FUU655899 FKY655871:FKY655899 FBC655871:FBC655899 ERG655871:ERG655899 EHK655871:EHK655899 DXO655871:DXO655899 DNS655871:DNS655899 DDW655871:DDW655899 CUA655871:CUA655899 CKE655871:CKE655899 CAI655871:CAI655899 BQM655871:BQM655899 BGQ655871:BGQ655899 AWU655871:AWU655899 AMY655871:AMY655899 ADC655871:ADC655899 TG655871:TG655899 JK655871:JK655899 O655871:O655899 WVW590335:WVW590363 WMA590335:WMA590363 WCE590335:WCE590363 VSI590335:VSI590363 VIM590335:VIM590363 UYQ590335:UYQ590363 UOU590335:UOU590363 UEY590335:UEY590363 TVC590335:TVC590363 TLG590335:TLG590363 TBK590335:TBK590363 SRO590335:SRO590363 SHS590335:SHS590363 RXW590335:RXW590363 ROA590335:ROA590363 REE590335:REE590363 QUI590335:QUI590363 QKM590335:QKM590363 QAQ590335:QAQ590363 PQU590335:PQU590363 PGY590335:PGY590363 OXC590335:OXC590363 ONG590335:ONG590363 ODK590335:ODK590363 NTO590335:NTO590363 NJS590335:NJS590363 MZW590335:MZW590363 MQA590335:MQA590363 MGE590335:MGE590363 LWI590335:LWI590363 LMM590335:LMM590363 LCQ590335:LCQ590363 KSU590335:KSU590363 KIY590335:KIY590363 JZC590335:JZC590363 JPG590335:JPG590363 JFK590335:JFK590363 IVO590335:IVO590363 ILS590335:ILS590363 IBW590335:IBW590363 HSA590335:HSA590363 HIE590335:HIE590363 GYI590335:GYI590363 GOM590335:GOM590363 GEQ590335:GEQ590363 FUU590335:FUU590363 FKY590335:FKY590363 FBC590335:FBC590363 ERG590335:ERG590363 EHK590335:EHK590363 DXO590335:DXO590363 DNS590335:DNS590363 DDW590335:DDW590363 CUA590335:CUA590363 CKE590335:CKE590363 CAI590335:CAI590363 BQM590335:BQM590363 BGQ590335:BGQ590363 AWU590335:AWU590363 AMY590335:AMY590363 ADC590335:ADC590363 TG590335:TG590363 JK590335:JK590363 O590335:O590363 WVW524799:WVW524827 WMA524799:WMA524827 WCE524799:WCE524827 VSI524799:VSI524827 VIM524799:VIM524827 UYQ524799:UYQ524827 UOU524799:UOU524827 UEY524799:UEY524827 TVC524799:TVC524827 TLG524799:TLG524827 TBK524799:TBK524827 SRO524799:SRO524827 SHS524799:SHS524827 RXW524799:RXW524827 ROA524799:ROA524827 REE524799:REE524827 QUI524799:QUI524827 QKM524799:QKM524827 QAQ524799:QAQ524827 PQU524799:PQU524827 PGY524799:PGY524827 OXC524799:OXC524827 ONG524799:ONG524827 ODK524799:ODK524827 NTO524799:NTO524827 NJS524799:NJS524827 MZW524799:MZW524827 MQA524799:MQA524827 MGE524799:MGE524827 LWI524799:LWI524827 LMM524799:LMM524827 LCQ524799:LCQ524827 KSU524799:KSU524827 KIY524799:KIY524827 JZC524799:JZC524827 JPG524799:JPG524827 JFK524799:JFK524827 IVO524799:IVO524827 ILS524799:ILS524827 IBW524799:IBW524827 HSA524799:HSA524827 HIE524799:HIE524827 GYI524799:GYI524827 GOM524799:GOM524827 GEQ524799:GEQ524827 FUU524799:FUU524827 FKY524799:FKY524827 FBC524799:FBC524827 ERG524799:ERG524827 EHK524799:EHK524827 DXO524799:DXO524827 DNS524799:DNS524827 DDW524799:DDW524827 CUA524799:CUA524827 CKE524799:CKE524827 CAI524799:CAI524827 BQM524799:BQM524827 BGQ524799:BGQ524827 AWU524799:AWU524827 AMY524799:AMY524827 ADC524799:ADC524827 TG524799:TG524827 JK524799:JK524827 O524799:O524827 WVW459263:WVW459291 WMA459263:WMA459291 WCE459263:WCE459291 VSI459263:VSI459291 VIM459263:VIM459291 UYQ459263:UYQ459291 UOU459263:UOU459291 UEY459263:UEY459291 TVC459263:TVC459291 TLG459263:TLG459291 TBK459263:TBK459291 SRO459263:SRO459291 SHS459263:SHS459291 RXW459263:RXW459291 ROA459263:ROA459291 REE459263:REE459291 QUI459263:QUI459291 QKM459263:QKM459291 QAQ459263:QAQ459291 PQU459263:PQU459291 PGY459263:PGY459291 OXC459263:OXC459291 ONG459263:ONG459291 ODK459263:ODK459291 NTO459263:NTO459291 NJS459263:NJS459291 MZW459263:MZW459291 MQA459263:MQA459291 MGE459263:MGE459291 LWI459263:LWI459291 LMM459263:LMM459291 LCQ459263:LCQ459291 KSU459263:KSU459291 KIY459263:KIY459291 JZC459263:JZC459291 JPG459263:JPG459291 JFK459263:JFK459291 IVO459263:IVO459291 ILS459263:ILS459291 IBW459263:IBW459291 HSA459263:HSA459291 HIE459263:HIE459291 GYI459263:GYI459291 GOM459263:GOM459291 GEQ459263:GEQ459291 FUU459263:FUU459291 FKY459263:FKY459291 FBC459263:FBC459291 ERG459263:ERG459291 EHK459263:EHK459291 DXO459263:DXO459291 DNS459263:DNS459291 DDW459263:DDW459291 CUA459263:CUA459291 CKE459263:CKE459291 CAI459263:CAI459291 BQM459263:BQM459291 BGQ459263:BGQ459291 AWU459263:AWU459291 AMY459263:AMY459291 ADC459263:ADC459291 TG459263:TG459291 JK459263:JK459291 O459263:O459291 WVW393727:WVW393755 WMA393727:WMA393755 WCE393727:WCE393755 VSI393727:VSI393755 VIM393727:VIM393755 UYQ393727:UYQ393755 UOU393727:UOU393755 UEY393727:UEY393755 TVC393727:TVC393755 TLG393727:TLG393755 TBK393727:TBK393755 SRO393727:SRO393755 SHS393727:SHS393755 RXW393727:RXW393755 ROA393727:ROA393755 REE393727:REE393755 QUI393727:QUI393755 QKM393727:QKM393755 QAQ393727:QAQ393755 PQU393727:PQU393755 PGY393727:PGY393755 OXC393727:OXC393755 ONG393727:ONG393755 ODK393727:ODK393755 NTO393727:NTO393755 NJS393727:NJS393755 MZW393727:MZW393755 MQA393727:MQA393755 MGE393727:MGE393755 LWI393727:LWI393755 LMM393727:LMM393755 LCQ393727:LCQ393755 KSU393727:KSU393755 KIY393727:KIY393755 JZC393727:JZC393755 JPG393727:JPG393755 JFK393727:JFK393755 IVO393727:IVO393755 ILS393727:ILS393755 IBW393727:IBW393755 HSA393727:HSA393755 HIE393727:HIE393755 GYI393727:GYI393755 GOM393727:GOM393755 GEQ393727:GEQ393755 FUU393727:FUU393755 FKY393727:FKY393755 FBC393727:FBC393755 ERG393727:ERG393755 EHK393727:EHK393755 DXO393727:DXO393755 DNS393727:DNS393755 DDW393727:DDW393755 CUA393727:CUA393755 CKE393727:CKE393755 CAI393727:CAI393755 BQM393727:BQM393755 BGQ393727:BGQ393755 AWU393727:AWU393755 AMY393727:AMY393755 ADC393727:ADC393755 TG393727:TG393755 JK393727:JK393755 O393727:O393755 WVW328191:WVW328219 WMA328191:WMA328219 WCE328191:WCE328219 VSI328191:VSI328219 VIM328191:VIM328219 UYQ328191:UYQ328219 UOU328191:UOU328219 UEY328191:UEY328219 TVC328191:TVC328219 TLG328191:TLG328219 TBK328191:TBK328219 SRO328191:SRO328219 SHS328191:SHS328219 RXW328191:RXW328219 ROA328191:ROA328219 REE328191:REE328219 QUI328191:QUI328219 QKM328191:QKM328219 QAQ328191:QAQ328219 PQU328191:PQU328219 PGY328191:PGY328219 OXC328191:OXC328219 ONG328191:ONG328219 ODK328191:ODK328219 NTO328191:NTO328219 NJS328191:NJS328219 MZW328191:MZW328219 MQA328191:MQA328219 MGE328191:MGE328219 LWI328191:LWI328219 LMM328191:LMM328219 LCQ328191:LCQ328219 KSU328191:KSU328219 KIY328191:KIY328219 JZC328191:JZC328219 JPG328191:JPG328219 JFK328191:JFK328219 IVO328191:IVO328219 ILS328191:ILS328219 IBW328191:IBW328219 HSA328191:HSA328219 HIE328191:HIE328219 GYI328191:GYI328219 GOM328191:GOM328219 GEQ328191:GEQ328219 FUU328191:FUU328219 FKY328191:FKY328219 FBC328191:FBC328219 ERG328191:ERG328219 EHK328191:EHK328219 DXO328191:DXO328219 DNS328191:DNS328219 DDW328191:DDW328219 CUA328191:CUA328219 CKE328191:CKE328219 CAI328191:CAI328219 BQM328191:BQM328219 BGQ328191:BGQ328219 AWU328191:AWU328219 AMY328191:AMY328219 ADC328191:ADC328219 TG328191:TG328219 JK328191:JK328219 O328191:O328219 WVW262655:WVW262683 WMA262655:WMA262683 WCE262655:WCE262683 VSI262655:VSI262683 VIM262655:VIM262683 UYQ262655:UYQ262683 UOU262655:UOU262683 UEY262655:UEY262683 TVC262655:TVC262683 TLG262655:TLG262683 TBK262655:TBK262683 SRO262655:SRO262683 SHS262655:SHS262683 RXW262655:RXW262683 ROA262655:ROA262683 REE262655:REE262683 QUI262655:QUI262683 QKM262655:QKM262683 QAQ262655:QAQ262683 PQU262655:PQU262683 PGY262655:PGY262683 OXC262655:OXC262683 ONG262655:ONG262683 ODK262655:ODK262683 NTO262655:NTO262683 NJS262655:NJS262683 MZW262655:MZW262683 MQA262655:MQA262683 MGE262655:MGE262683 LWI262655:LWI262683 LMM262655:LMM262683 LCQ262655:LCQ262683 KSU262655:KSU262683 KIY262655:KIY262683 JZC262655:JZC262683 JPG262655:JPG262683 JFK262655:JFK262683 IVO262655:IVO262683 ILS262655:ILS262683 IBW262655:IBW262683 HSA262655:HSA262683 HIE262655:HIE262683 GYI262655:GYI262683 GOM262655:GOM262683 GEQ262655:GEQ262683 FUU262655:FUU262683 FKY262655:FKY262683 FBC262655:FBC262683 ERG262655:ERG262683 EHK262655:EHK262683 DXO262655:DXO262683 DNS262655:DNS262683 DDW262655:DDW262683 CUA262655:CUA262683 CKE262655:CKE262683 CAI262655:CAI262683 BQM262655:BQM262683 BGQ262655:BGQ262683 AWU262655:AWU262683 AMY262655:AMY262683 ADC262655:ADC262683 TG262655:TG262683 JK262655:JK262683 O262655:O262683 WVW197119:WVW197147 WMA197119:WMA197147 WCE197119:WCE197147 VSI197119:VSI197147 VIM197119:VIM197147 UYQ197119:UYQ197147 UOU197119:UOU197147 UEY197119:UEY197147 TVC197119:TVC197147 TLG197119:TLG197147 TBK197119:TBK197147 SRO197119:SRO197147 SHS197119:SHS197147 RXW197119:RXW197147 ROA197119:ROA197147 REE197119:REE197147 QUI197119:QUI197147 QKM197119:QKM197147 QAQ197119:QAQ197147 PQU197119:PQU197147 PGY197119:PGY197147 OXC197119:OXC197147 ONG197119:ONG197147 ODK197119:ODK197147 NTO197119:NTO197147 NJS197119:NJS197147 MZW197119:MZW197147 MQA197119:MQA197147 MGE197119:MGE197147 LWI197119:LWI197147 LMM197119:LMM197147 LCQ197119:LCQ197147 KSU197119:KSU197147 KIY197119:KIY197147 JZC197119:JZC197147 JPG197119:JPG197147 JFK197119:JFK197147 IVO197119:IVO197147 ILS197119:ILS197147 IBW197119:IBW197147 HSA197119:HSA197147 HIE197119:HIE197147 GYI197119:GYI197147 GOM197119:GOM197147 GEQ197119:GEQ197147 FUU197119:FUU197147 FKY197119:FKY197147 FBC197119:FBC197147 ERG197119:ERG197147 EHK197119:EHK197147 DXO197119:DXO197147 DNS197119:DNS197147 DDW197119:DDW197147 CUA197119:CUA197147 CKE197119:CKE197147 CAI197119:CAI197147 BQM197119:BQM197147 BGQ197119:BGQ197147 AWU197119:AWU197147 AMY197119:AMY197147 ADC197119:ADC197147 TG197119:TG197147 JK197119:JK197147 O197119:O197147 WVW131583:WVW131611 WMA131583:WMA131611 WCE131583:WCE131611 VSI131583:VSI131611 VIM131583:VIM131611 UYQ131583:UYQ131611 UOU131583:UOU131611 UEY131583:UEY131611 TVC131583:TVC131611 TLG131583:TLG131611 TBK131583:TBK131611 SRO131583:SRO131611 SHS131583:SHS131611 RXW131583:RXW131611 ROA131583:ROA131611 REE131583:REE131611 QUI131583:QUI131611 QKM131583:QKM131611 QAQ131583:QAQ131611 PQU131583:PQU131611 PGY131583:PGY131611 OXC131583:OXC131611 ONG131583:ONG131611 ODK131583:ODK131611 NTO131583:NTO131611 NJS131583:NJS131611 MZW131583:MZW131611 MQA131583:MQA131611 MGE131583:MGE131611 LWI131583:LWI131611 LMM131583:LMM131611 LCQ131583:LCQ131611 KSU131583:KSU131611 KIY131583:KIY131611 JZC131583:JZC131611 JPG131583:JPG131611 JFK131583:JFK131611 IVO131583:IVO131611 ILS131583:ILS131611 IBW131583:IBW131611 HSA131583:HSA131611 HIE131583:HIE131611 GYI131583:GYI131611 GOM131583:GOM131611 GEQ131583:GEQ131611 FUU131583:FUU131611 FKY131583:FKY131611 FBC131583:FBC131611 ERG131583:ERG131611 EHK131583:EHK131611 DXO131583:DXO131611 DNS131583:DNS131611 DDW131583:DDW131611 CUA131583:CUA131611 CKE131583:CKE131611 CAI131583:CAI131611 BQM131583:BQM131611 BGQ131583:BGQ131611 AWU131583:AWU131611 AMY131583:AMY131611 ADC131583:ADC131611 TG131583:TG131611 JK131583:JK131611 O131583:O131611 WVW66047:WVW66075 WMA66047:WMA66075 WCE66047:WCE66075 VSI66047:VSI66075 VIM66047:VIM66075 UYQ66047:UYQ66075 UOU66047:UOU66075 UEY66047:UEY66075 TVC66047:TVC66075 TLG66047:TLG66075 TBK66047:TBK66075 SRO66047:SRO66075 SHS66047:SHS66075 RXW66047:RXW66075 ROA66047:ROA66075 REE66047:REE66075 QUI66047:QUI66075 QKM66047:QKM66075 QAQ66047:QAQ66075 PQU66047:PQU66075 PGY66047:PGY66075 OXC66047:OXC66075 ONG66047:ONG66075 ODK66047:ODK66075 NTO66047:NTO66075 NJS66047:NJS66075 MZW66047:MZW66075 MQA66047:MQA66075 MGE66047:MGE66075 LWI66047:LWI66075 LMM66047:LMM66075 LCQ66047:LCQ66075 KSU66047:KSU66075 KIY66047:KIY66075 JZC66047:JZC66075 JPG66047:JPG66075 JFK66047:JFK66075 IVO66047:IVO66075 ILS66047:ILS66075 IBW66047:IBW66075 HSA66047:HSA66075 HIE66047:HIE66075 GYI66047:GYI66075 GOM66047:GOM66075 GEQ66047:GEQ66075 FUU66047:FUU66075 FKY66047:FKY66075 FBC66047:FBC66075 ERG66047:ERG66075 EHK66047:EHK66075 DXO66047:DXO66075 DNS66047:DNS66075 DDW66047:DDW66075 CUA66047:CUA66075 CKE66047:CKE66075 CAI66047:CAI66075 BQM66047:BQM66075 BGQ66047:BGQ66075 AWU66047:AWU66075 AMY66047:AMY66075 ADC66047:ADC66075 TG66047:TG66075 JK66047:JK66075 WVW225:WVW252 WMA225:WMA252 WCE225:WCE252 VSI225:VSI252 VIM225:VIM252 UYQ225:UYQ252 UOU225:UOU252 UEY225:UEY252 TVC225:TVC252 TLG225:TLG252 TBK225:TBK252 SRO225:SRO252 SHS225:SHS252 RXW225:RXW252 ROA225:ROA252 REE225:REE252 QUI225:QUI252 QKM225:QKM252 QAQ225:QAQ252 PQU225:PQU252 PGY225:PGY252 OXC225:OXC252 ONG225:ONG252 ODK225:ODK252 NTO225:NTO252 NJS225:NJS252 MZW225:MZW252 MQA225:MQA252 MGE225:MGE252 LWI225:LWI252 LMM225:LMM252 LCQ225:LCQ252 KSU225:KSU252 KIY225:KIY252 JZC225:JZC252 JPG225:JPG252 JFK225:JFK252 IVO225:IVO252 ILS225:ILS252 IBW225:IBW252 HSA225:HSA252 HIE225:HIE252 GYI225:GYI252 GOM225:GOM252 GEQ225:GEQ252 FUU225:FUU252 FKY225:FKY252 FBC225:FBC252 ERG225:ERG252 EHK225:EHK252 DXO225:DXO252 DNS225:DNS252 DDW225:DDW252 CUA225:CUA252 CKE225:CKE252 CAI225:CAI252 BQM225:BQM252 BGQ225:BGQ252 AWU225:AWU252 AMY225:AMY252 ADC225:ADC252 TG225:TG252 JK225:JK252 O225:O252 O257:O284 JK257:JK284 TG257:TG284 ADC257:ADC284 AMY257:AMY284 AWU257:AWU284 BGQ257:BGQ284 BQM257:BQM284 CAI257:CAI284 CKE257:CKE284 CUA257:CUA284 DDW257:DDW284 DNS257:DNS284 DXO257:DXO284 EHK257:EHK284 ERG257:ERG284 FBC257:FBC284 FKY257:FKY284 FUU257:FUU284 GEQ257:GEQ284 GOM257:GOM284 GYI257:GYI284 HIE257:HIE284 HSA257:HSA284 IBW257:IBW284 ILS257:ILS284 IVO257:IVO284 JFK257:JFK284 JPG257:JPG284 JZC257:JZC284 KIY257:KIY284 KSU257:KSU284 LCQ257:LCQ284 LMM257:LMM284 LWI257:LWI284 MGE257:MGE284 MQA257:MQA284 MZW257:MZW284 NJS257:NJS284 NTO257:NTO284 ODK257:ODK284 ONG257:ONG284 OXC257:OXC284 PGY257:PGY284 PQU257:PQU284 QAQ257:QAQ284 QKM257:QKM284 QUI257:QUI284 REE257:REE284 ROA257:ROA284 RXW257:RXW284 SHS257:SHS284 SRO257:SRO284 TBK257:TBK284 TLG257:TLG284 TVC257:TVC284 UEY257:UEY284 UOU257:UOU284 UYQ257:UYQ284 VIM257:VIM284 VSI257:VSI284 WCE257:WCE284 WMA257:WMA284 WVW257:WVW284 O286">
      <formula1>0</formula1>
    </dataValidation>
  </dataValidations>
  <printOptions horizontalCentered="1" verticalCentered="1"/>
  <pageMargins left="0.19685039370078741" right="0.19685039370078741" top="0.19685039370078741" bottom="0.19685039370078741" header="0.31496062992125984" footer="0.31496062992125984"/>
  <pageSetup paperSize="14" scale="48" orientation="landscape" verticalDpi="0"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Lenovo User</cp:lastModifiedBy>
  <cp:lastPrinted>2011-10-21T15:28:31Z</cp:lastPrinted>
  <dcterms:created xsi:type="dcterms:W3CDTF">2011-01-20T13:24:31Z</dcterms:created>
  <dcterms:modified xsi:type="dcterms:W3CDTF">2011-10-28T21:02:20Z</dcterms:modified>
</cp:coreProperties>
</file>